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540" yWindow="495" windowWidth="24180" windowHeight="10815"/>
  </bookViews>
  <sheets>
    <sheet name="Overall" sheetId="7" r:id="rId1"/>
    <sheet name="Star Awards" sheetId="5" r:id="rId2"/>
    <sheet name="Competitions" sheetId="6" r:id="rId3"/>
  </sheets>
  <definedNames>
    <definedName name="_xlnm.Print_Area" localSheetId="2">Competitions!$A$1:$I$33</definedName>
    <definedName name="_xlnm.Print_Area" localSheetId="0">Overall!$A$1:$K$58</definedName>
    <definedName name="_xlnm.Print_Area" localSheetId="1">'Star Awards'!$A$1:$G$35</definedName>
  </definedNames>
  <calcPr calcId="144525" concurrentCalc="0"/>
</workbook>
</file>

<file path=xl/calcChain.xml><?xml version="1.0" encoding="utf-8"?>
<calcChain xmlns="http://schemas.openxmlformats.org/spreadsheetml/2006/main">
  <c r="I44" i="7" l="1"/>
  <c r="I45" i="7"/>
  <c r="F6" i="5"/>
  <c r="J14" i="7"/>
  <c r="I46" i="7"/>
  <c r="I47" i="7"/>
  <c r="J48" i="7"/>
  <c r="G34" i="5"/>
  <c r="F11" i="5"/>
  <c r="F16" i="5"/>
  <c r="B27" i="5"/>
  <c r="C27" i="5"/>
  <c r="D27" i="5"/>
  <c r="E27" i="5"/>
  <c r="F27" i="5"/>
  <c r="F32" i="5"/>
  <c r="F34" i="5"/>
  <c r="J11" i="7"/>
  <c r="H6" i="6"/>
  <c r="H32" i="6"/>
  <c r="J12" i="7"/>
  <c r="J16" i="7"/>
  <c r="J19" i="7"/>
  <c r="K23" i="7"/>
  <c r="J23" i="7"/>
  <c r="J28" i="7"/>
  <c r="J32" i="7"/>
  <c r="J37" i="7"/>
  <c r="J42" i="7"/>
  <c r="J51" i="7"/>
  <c r="J52" i="7"/>
  <c r="I48" i="7"/>
  <c r="I24" i="6"/>
  <c r="I23" i="6"/>
  <c r="I17" i="6"/>
  <c r="I16" i="6"/>
  <c r="I15" i="6"/>
  <c r="I14" i="6"/>
  <c r="I13" i="6"/>
  <c r="I12" i="6"/>
  <c r="H18" i="6"/>
  <c r="H25" i="6"/>
  <c r="K12" i="7"/>
  <c r="K11" i="7"/>
  <c r="H30" i="6"/>
  <c r="B18" i="6"/>
  <c r="K52" i="7"/>
  <c r="K7" i="7"/>
  <c r="C18" i="6"/>
  <c r="D18" i="6"/>
  <c r="E18" i="6"/>
  <c r="F18" i="6"/>
  <c r="G18" i="6"/>
  <c r="E25" i="6"/>
  <c r="D25" i="6"/>
  <c r="C25" i="6"/>
  <c r="B25" i="6"/>
  <c r="K8" i="7"/>
</calcChain>
</file>

<file path=xl/sharedStrings.xml><?xml version="1.0" encoding="utf-8"?>
<sst xmlns="http://schemas.openxmlformats.org/spreadsheetml/2006/main" count="187" uniqueCount="120">
  <si>
    <t>Only fill in GREEN blocks</t>
  </si>
  <si>
    <t>Patrol 1</t>
  </si>
  <si>
    <t>Patrol 2</t>
  </si>
  <si>
    <t>Patrol 3</t>
  </si>
  <si>
    <t>Patrol 4</t>
  </si>
  <si>
    <t>Patrol 5</t>
  </si>
  <si>
    <t>Patrol 6</t>
  </si>
  <si>
    <t>STAR AWARDS</t>
  </si>
  <si>
    <t>1st</t>
  </si>
  <si>
    <t>2nd</t>
  </si>
  <si>
    <t>3rd</t>
  </si>
  <si>
    <t>4th</t>
  </si>
  <si>
    <t>5th</t>
  </si>
  <si>
    <t>Entry</t>
  </si>
  <si>
    <t>Hawkeye</t>
  </si>
  <si>
    <t>Edward Shield</t>
  </si>
  <si>
    <t>Upton</t>
  </si>
  <si>
    <t>Rayner</t>
  </si>
  <si>
    <t>Seamanship</t>
  </si>
  <si>
    <t>Regatta</t>
  </si>
  <si>
    <t>Quinn</t>
  </si>
  <si>
    <t>Orienteering</t>
  </si>
  <si>
    <t>Kontiki</t>
  </si>
  <si>
    <t>COMMUNITY SERVICE</t>
  </si>
  <si>
    <t>DEVELOPMENT</t>
  </si>
  <si>
    <t>MAX POINTS ATTAINABLE</t>
  </si>
  <si>
    <t xml:space="preserve">YOUR POINTS </t>
  </si>
  <si>
    <t>Category A</t>
  </si>
  <si>
    <t>Category B</t>
  </si>
  <si>
    <t>Each activity must have a permit, and a newspaper article OR a letter from</t>
  </si>
  <si>
    <t>the place or organisation where community service was done</t>
  </si>
  <si>
    <t>1 point per 10 'work hour' to a maximum of 5 points</t>
  </si>
  <si>
    <t>1 work hour = 1 person working for 1 hour</t>
  </si>
  <si>
    <t>E.g. 10 people working for 1 hour = 10 work hours = 1 point</t>
  </si>
  <si>
    <t>YOUR</t>
  </si>
  <si>
    <t>POINTS</t>
  </si>
  <si>
    <t>MAX</t>
  </si>
  <si>
    <t>TOTAL POINTS</t>
  </si>
  <si>
    <t xml:space="preserve">COMPETITIONS </t>
  </si>
  <si>
    <t>Points</t>
  </si>
  <si>
    <t>Gold</t>
  </si>
  <si>
    <t>Silver</t>
  </si>
  <si>
    <t>Bronze</t>
  </si>
  <si>
    <t>Rovers</t>
  </si>
  <si>
    <t>Scouts</t>
  </si>
  <si>
    <t>Cubs</t>
  </si>
  <si>
    <t>Star Awards</t>
  </si>
  <si>
    <t>Total</t>
  </si>
  <si>
    <t>Competitions</t>
  </si>
  <si>
    <t>(Use only 1 Patrol / Team entry per event)</t>
  </si>
  <si>
    <t>Position</t>
  </si>
  <si>
    <t>Yes = 5; No = 0</t>
  </si>
  <si>
    <t>Scouter of group who was helped</t>
  </si>
  <si>
    <r>
      <t>1 point per activity - Max 5 points -</t>
    </r>
    <r>
      <rPr>
        <i/>
        <sz val="11"/>
        <color theme="1"/>
        <rFont val="Calibri"/>
        <family val="2"/>
        <scheme val="minor"/>
      </rPr>
      <t xml:space="preserve"> Permits must be provided for activities and a letter from</t>
    </r>
  </si>
  <si>
    <t>See the below sheet tabs for Star Awards and Competitions</t>
  </si>
  <si>
    <t>Scout Patrols (Max of 6 Patrols)</t>
  </si>
  <si>
    <t>Total carried over to Overall sheet tab</t>
  </si>
  <si>
    <t>Top Team only per Group counts</t>
  </si>
  <si>
    <t>Documentary support is to be provided for all points claimed.</t>
  </si>
  <si>
    <t>Maximum of 3 separate activities, for 5 points each</t>
  </si>
  <si>
    <t>Maximum</t>
  </si>
  <si>
    <t xml:space="preserve">This is an award for the best performing Group in the Western Cape Region.  Points for the award may be </t>
  </si>
  <si>
    <t>Has your Group/Troop been actively involved in community service?</t>
  </si>
  <si>
    <t>and the Group with the maximum competition score takes the higher position of the two tied groups. Should the</t>
  </si>
  <si>
    <t>Regardless of how many Scout Troops there are in a Group, or Patrols in a Troop, only the 6  best Star Patrol results counts</t>
  </si>
  <si>
    <t>Each member Group of a combined Crew gets full points earned MINUS twice the number of Groups in the combined team, but never dropping below the minimum score given for entering</t>
  </si>
  <si>
    <t>Each member Group of a combined team gets full points earned MINUS the number of Groups in the combined team, but never dropping below the minimum score given for entering</t>
  </si>
  <si>
    <t>PLEASE COMMENT WHERE APPROPRIATE</t>
  </si>
  <si>
    <t>How many joint activities have you held with Groups generally struggling and less fortunate?</t>
  </si>
  <si>
    <t>eg. A team with 3 Groups in it who come third, gets 8 - 3 = 5 points for the Tonkin for each Group</t>
  </si>
  <si>
    <t>eg. A team with 2 Groups in it who come second, would get 9 - 2 = 7 points for the Tonkin for each Group</t>
  </si>
  <si>
    <t>eg. A team with 2 Groups in it who come second, would get 4 - 2 = 2 points for the Tonkin for each Group</t>
  </si>
  <si>
    <t>eg. A team with 2 Groups in it who come first would get 10 - 2 = 8 points for the Tonkin for each Group</t>
  </si>
  <si>
    <t>eg. A Crew with 2 Groups in it who earn a Gold Star Award, would get 10 - (2 x 2) = 6 points for the Tonkin for each Group</t>
  </si>
  <si>
    <t>"Competition Ranking" only, is used (as opposed to "Dense Ranking") for positions in which a Pack/Troop/Crew comes in a competition.  Eg. Positions are as follows where teams are tied:</t>
  </si>
  <si>
    <t>Team C 1st with 190 points, Team A and Team D tied 2nd with 185 points, Team D 4th with 180 points.  There is no 3rd position.  This is Competition Ranking.</t>
  </si>
  <si>
    <t>Dense Ranking gives Team D 3rd place which is illogical for the purposes of the Tonkin Trophy. Team D is the 4th "best" team and not 3rd and hence Competition Ranking is required.</t>
  </si>
  <si>
    <t>GROUP PUBLICITY</t>
  </si>
  <si>
    <t>Group website up to date (2 if updated in the last 3 months, otherwise 1)</t>
  </si>
  <si>
    <t>Enter website address</t>
  </si>
  <si>
    <t>Enter Facebook or Instagram address</t>
  </si>
  <si>
    <t>Pack/Troop/Rover article published in local rag/press (1 point per article)</t>
  </si>
  <si>
    <t>Use the single Regatta that the Troop did the best in</t>
  </si>
  <si>
    <t>Participation</t>
  </si>
  <si>
    <t>CUB NATIONAL CHALLENGE</t>
  </si>
  <si>
    <t>HAWEQUAS SERVICE</t>
  </si>
  <si>
    <t>SCOUTING SERVICE (Excluding Hawequas work)</t>
  </si>
  <si>
    <t>How much work has your group done to assist at Hawequas</t>
  </si>
  <si>
    <t>2 points per 10 'work hour' to a maximum of 10 points</t>
  </si>
  <si>
    <t>E.g. 10 people working for 1 hour = 10 work hours = 2 points</t>
  </si>
  <si>
    <t>Group Facebook or Instagram page has at least 12 posts</t>
  </si>
  <si>
    <t>&gt;=100 is 5 points; &gt;=50 is 4 points, &gt;=25 is 3 points; &gt;=0 is 2 points</t>
  </si>
  <si>
    <t>GROUP REGIONAL CHALLENGE (Uniformed members only)</t>
  </si>
  <si>
    <t>DISTRICT PARTICIPATION (Score given by DC for participation in the District)</t>
  </si>
  <si>
    <t>Number of meetings/events attended (2 points each, max 8)</t>
  </si>
  <si>
    <t>ADULT TRAINING ("Warrant" means Meerkat, Cub, Scout or Rover Warrant course attended AND RALA approved)</t>
  </si>
  <si>
    <t>How much work have Meerkats, Cubs, Scouts, Rovers done to assist at District/Regional facilities</t>
  </si>
  <si>
    <t>Number Warranted Scouters assisting at Regional activity (1 each, max 4)</t>
  </si>
  <si>
    <t>Number adults attending Scout training course in year (1 point ea, mx 4)</t>
  </si>
  <si>
    <t>Tonkin Trophy 2021 Application for Group</t>
  </si>
  <si>
    <t>gained for the period 1 January 2021 to 31 December 2021.</t>
  </si>
  <si>
    <t>The Tonkin Trophy results will be announced at BP Sunday in 2022.</t>
  </si>
  <si>
    <t>Number of iNaturalist Cape Town City Nature Challenge observations 30 April 2021 to 3 May 2021</t>
  </si>
  <si>
    <t>Number active Scouters with valid Limited Warrant (1 point each, max 2)</t>
  </si>
  <si>
    <t>Number active Scouters with valid Warrant (1 point each, max 6)</t>
  </si>
  <si>
    <t>Number active Scouters with Wood Badge (2 points each, max 6)</t>
  </si>
  <si>
    <t>In the case of a tie for first position, the restriction on maximum points for competitions is lifted to resolve the tie</t>
  </si>
  <si>
    <t>competitions scores are not considered</t>
  </si>
  <si>
    <t>groups still tie, the final result for that position is a tie.  Ties below first place remain as a tie and</t>
  </si>
  <si>
    <t>Did Pack successfully complete the Cub National Challenge?</t>
  </si>
  <si>
    <t>Gordon</t>
  </si>
  <si>
    <t>Some competitions cannot be run in 2021 but are left here for completeness</t>
  </si>
  <si>
    <t>MEERKAT DEN</t>
  </si>
  <si>
    <t>Regardless of how many Meerkat Dens there are in a Group, only the best Star Den result counts</t>
  </si>
  <si>
    <t>Regardless of how many Cubs Packs there are in a Group, only the best Star Pack result counts</t>
  </si>
  <si>
    <t>Regardless of how many Rover Crews there are in a Group, only the best Star Crew result counts</t>
  </si>
  <si>
    <t>Meerkats</t>
  </si>
  <si>
    <t>Regardless of how many Scout Troops there are in a Group, only the best Star Troop result counts</t>
  </si>
  <si>
    <t>25/02/2021   V1.0</t>
  </si>
  <si>
    <t>Has your Group got a Meerkat Den with 5 active Meerkats or more?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</si>
</sst>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46">
    <xf numFmtId="0" fontId="0" fillId="0" borderId="0" xfId="0"/>
    <xf numFmtId="0" fontId="1" fillId="2" borderId="2" xfId="1" applyBorder="1" applyAlignment="1" applyProtection="1">
      <alignment horizontal="center"/>
      <protection locked="0"/>
    </xf>
    <xf numFmtId="0" fontId="7" fillId="6" borderId="2" xfId="1" applyFont="1" applyFill="1" applyBorder="1" applyAlignment="1" applyProtection="1">
      <alignment horizontal="center"/>
      <protection locked="0"/>
    </xf>
    <xf numFmtId="0" fontId="7" fillId="0" borderId="2" xfId="1" applyFont="1" applyFill="1" applyBorder="1" applyAlignment="1" applyProtection="1">
      <alignment horizontal="center"/>
    </xf>
    <xf numFmtId="0" fontId="2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8" xfId="0" applyFont="1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8" xfId="0" applyBorder="1" applyProtection="1"/>
    <xf numFmtId="0" fontId="2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3" fillId="3" borderId="6" xfId="2" applyFont="1" applyBorder="1" applyProtection="1"/>
    <xf numFmtId="0" fontId="3" fillId="3" borderId="0" xfId="2" applyFont="1" applyBorder="1" applyProtection="1"/>
    <xf numFmtId="0" fontId="2" fillId="0" borderId="3" xfId="0" applyFont="1" applyFill="1" applyBorder="1" applyAlignment="1" applyProtection="1">
      <alignment horizontal="center"/>
    </xf>
    <xf numFmtId="0" fontId="0" fillId="0" borderId="10" xfId="0" applyBorder="1" applyProtection="1"/>
    <xf numFmtId="0" fontId="2" fillId="0" borderId="11" xfId="0" applyFont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13" xfId="0" applyFont="1" applyBorder="1" applyProtection="1"/>
    <xf numFmtId="0" fontId="0" fillId="0" borderId="1" xfId="0" applyBorder="1" applyProtection="1"/>
    <xf numFmtId="0" fontId="2" fillId="0" borderId="1" xfId="0" applyFont="1" applyBorder="1" applyProtection="1"/>
    <xf numFmtId="0" fontId="0" fillId="0" borderId="14" xfId="0" applyBorder="1" applyProtection="1"/>
    <xf numFmtId="0" fontId="7" fillId="0" borderId="2" xfId="0" applyFont="1" applyFill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8" xfId="0" applyBorder="1" applyAlignment="1" applyProtection="1">
      <alignment vertical="center"/>
    </xf>
    <xf numFmtId="0" fontId="2" fillId="0" borderId="0" xfId="0" applyFont="1" applyBorder="1" applyProtection="1"/>
    <xf numFmtId="0" fontId="0" fillId="0" borderId="0" xfId="0" applyProtection="1"/>
    <xf numFmtId="0" fontId="6" fillId="0" borderId="2" xfId="1" applyFont="1" applyFill="1" applyBorder="1" applyAlignment="1" applyProtection="1">
      <alignment horizontal="center"/>
    </xf>
    <xf numFmtId="0" fontId="5" fillId="0" borderId="8" xfId="0" applyFont="1" applyBorder="1" applyProtection="1"/>
    <xf numFmtId="0" fontId="5" fillId="0" borderId="0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2" fillId="0" borderId="2" xfId="0" applyFont="1" applyFill="1" applyBorder="1" applyAlignment="1" applyProtection="1">
      <alignment horizontal="center"/>
    </xf>
    <xf numFmtId="0" fontId="0" fillId="0" borderId="8" xfId="0" applyFont="1" applyBorder="1" applyProtection="1"/>
    <xf numFmtId="0" fontId="5" fillId="0" borderId="0" xfId="0" applyFont="1" applyProtection="1"/>
    <xf numFmtId="0" fontId="1" fillId="0" borderId="0" xfId="1" applyFill="1" applyProtection="1"/>
    <xf numFmtId="0" fontId="2" fillId="0" borderId="0" xfId="0" applyFont="1" applyProtection="1"/>
    <xf numFmtId="0" fontId="7" fillId="6" borderId="3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1" fillId="2" borderId="13" xfId="1" applyBorder="1" applyAlignment="1" applyProtection="1">
      <alignment horizontal="center"/>
      <protection locked="0"/>
    </xf>
    <xf numFmtId="0" fontId="10" fillId="0" borderId="8" xfId="0" applyFont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2" xfId="0" applyBorder="1" applyProtection="1"/>
    <xf numFmtId="0" fontId="2" fillId="0" borderId="13" xfId="0" applyFont="1" applyBorder="1" applyAlignment="1" applyProtection="1">
      <alignment horizontal="center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2" fillId="0" borderId="2" xfId="0" applyFont="1" applyBorder="1" applyProtection="1"/>
    <xf numFmtId="0" fontId="7" fillId="0" borderId="2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6" fillId="0" borderId="5" xfId="0" applyFont="1" applyBorder="1" applyProtection="1"/>
    <xf numFmtId="0" fontId="0" fillId="0" borderId="0" xfId="0" applyFont="1" applyBorder="1" applyProtection="1"/>
    <xf numFmtId="0" fontId="12" fillId="0" borderId="0" xfId="0" applyFont="1" applyBorder="1" applyProtection="1"/>
    <xf numFmtId="0" fontId="0" fillId="0" borderId="3" xfId="0" applyBorder="1" applyProtection="1"/>
    <xf numFmtId="0" fontId="0" fillId="0" borderId="15" xfId="0" applyBorder="1" applyProtection="1"/>
    <xf numFmtId="0" fontId="2" fillId="0" borderId="15" xfId="0" applyFont="1" applyBorder="1" applyAlignment="1" applyProtection="1">
      <alignment horizontal="center"/>
    </xf>
    <xf numFmtId="0" fontId="1" fillId="2" borderId="3" xfId="1" applyFont="1" applyBorder="1" applyAlignment="1" applyProtection="1">
      <alignment horizontal="left"/>
      <protection locked="0"/>
    </xf>
    <xf numFmtId="0" fontId="1" fillId="2" borderId="15" xfId="1" applyFont="1" applyBorder="1" applyAlignment="1" applyProtection="1">
      <alignment horizontal="left"/>
      <protection locked="0"/>
    </xf>
    <xf numFmtId="0" fontId="1" fillId="2" borderId="4" xfId="1" applyFont="1" applyBorder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0" fontId="0" fillId="0" borderId="0" xfId="0" applyFont="1"/>
    <xf numFmtId="0" fontId="13" fillId="0" borderId="0" xfId="0" applyFont="1" applyProtection="1"/>
    <xf numFmtId="0" fontId="2" fillId="4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" fontId="7" fillId="0" borderId="2" xfId="1" applyNumberFormat="1" applyFont="1" applyFill="1" applyBorder="1" applyAlignment="1" applyProtection="1">
      <alignment horizontal="center"/>
    </xf>
    <xf numFmtId="1" fontId="3" fillId="3" borderId="7" xfId="2" applyNumberFormat="1" applyFont="1" applyBorder="1" applyAlignment="1" applyProtection="1">
      <alignment horizontal="center"/>
    </xf>
    <xf numFmtId="0" fontId="3" fillId="3" borderId="9" xfId="2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4" fontId="0" fillId="0" borderId="0" xfId="0" applyNumberFormat="1" applyAlignment="1" applyProtection="1">
      <alignment horizontal="left"/>
    </xf>
    <xf numFmtId="0" fontId="13" fillId="2" borderId="15" xfId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/>
    </xf>
    <xf numFmtId="0" fontId="14" fillId="0" borderId="9" xfId="0" applyFont="1" applyBorder="1" applyProtection="1"/>
    <xf numFmtId="0" fontId="14" fillId="0" borderId="7" xfId="0" applyFont="1" applyBorder="1" applyProtection="1"/>
    <xf numFmtId="0" fontId="14" fillId="0" borderId="12" xfId="0" applyFont="1" applyBorder="1" applyProtection="1"/>
    <xf numFmtId="0" fontId="1" fillId="6" borderId="2" xfId="1" applyFon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15" fillId="0" borderId="8" xfId="0" applyFont="1" applyBorder="1" applyProtection="1"/>
    <xf numFmtId="0" fontId="14" fillId="0" borderId="0" xfId="0" applyFont="1" applyBorder="1" applyProtection="1"/>
    <xf numFmtId="0" fontId="14" fillId="0" borderId="8" xfId="0" applyFont="1" applyBorder="1" applyProtection="1"/>
    <xf numFmtId="0" fontId="16" fillId="0" borderId="8" xfId="0" applyFont="1" applyBorder="1" applyProtection="1"/>
    <xf numFmtId="0" fontId="16" fillId="0" borderId="10" xfId="0" applyFont="1" applyBorder="1" applyProtection="1"/>
    <xf numFmtId="0" fontId="15" fillId="0" borderId="5" xfId="0" applyFont="1" applyBorder="1" applyProtection="1"/>
    <xf numFmtId="0" fontId="14" fillId="0" borderId="6" xfId="0" applyFont="1" applyBorder="1" applyProtection="1"/>
    <xf numFmtId="0" fontId="15" fillId="0" borderId="6" xfId="0" applyFont="1" applyBorder="1" applyProtection="1"/>
    <xf numFmtId="0" fontId="15" fillId="0" borderId="6" xfId="0" applyFont="1" applyFill="1" applyBorder="1" applyProtection="1"/>
    <xf numFmtId="0" fontId="15" fillId="0" borderId="6" xfId="0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4" fillId="0" borderId="10" xfId="0" applyFont="1" applyBorder="1" applyProtection="1"/>
    <xf numFmtId="0" fontId="14" fillId="0" borderId="11" xfId="0" applyFont="1" applyBorder="1" applyProtection="1"/>
    <xf numFmtId="0" fontId="0" fillId="0" borderId="10" xfId="0" applyFont="1" applyBorder="1" applyProtection="1"/>
    <xf numFmtId="0" fontId="7" fillId="0" borderId="7" xfId="1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6" fillId="0" borderId="0" xfId="0" applyFont="1" applyProtection="1"/>
    <xf numFmtId="0" fontId="0" fillId="0" borderId="11" xfId="0" applyFont="1" applyFill="1" applyBorder="1" applyProtection="1"/>
    <xf numFmtId="0" fontId="0" fillId="0" borderId="1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/>
    <xf numFmtId="0" fontId="8" fillId="0" borderId="8" xfId="1" applyFont="1" applyFill="1" applyBorder="1" applyAlignment="1" applyProtection="1"/>
    <xf numFmtId="0" fontId="0" fillId="0" borderId="0" xfId="0" applyFill="1" applyAlignment="1" applyProtection="1"/>
    <xf numFmtId="0" fontId="11" fillId="0" borderId="5" xfId="0" applyFont="1" applyBorder="1" applyAlignment="1" applyProtection="1"/>
    <xf numFmtId="0" fontId="0" fillId="0" borderId="6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2" fillId="0" borderId="10" xfId="0" applyFont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2" borderId="6" xfId="1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8" xfId="0" applyFont="1" applyBorder="1" applyAlignment="1" applyProtection="1"/>
    <xf numFmtId="0" fontId="0" fillId="0" borderId="6" xfId="0" applyBorder="1" applyAlignment="1"/>
    <xf numFmtId="0" fontId="0" fillId="0" borderId="0" xfId="0" applyFill="1" applyAlignment="1"/>
  </cellXfs>
  <cellStyles count="3">
    <cellStyle name="60% - Accent4" xfId="2" builtinId="44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006100"/>
      <color rgb="FF0000FF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8"/>
  <sheetViews>
    <sheetView tabSelected="1" zoomScaleNormal="100" workbookViewId="0">
      <selection sqref="A1:F1"/>
    </sheetView>
  </sheetViews>
  <sheetFormatPr defaultRowHeight="15" x14ac:dyDescent="0.25"/>
  <cols>
    <col min="1" max="1" width="9.140625" style="30" customWidth="1"/>
    <col min="2" max="6" width="9.140625" style="30"/>
    <col min="7" max="7" width="9.5703125" style="30" customWidth="1"/>
    <col min="8" max="8" width="8.5703125" style="30" customWidth="1"/>
    <col min="9" max="9" width="9.28515625" style="30" customWidth="1"/>
    <col min="10" max="11" width="9" style="30" customWidth="1"/>
    <col min="12" max="12" width="67.5703125" style="30" customWidth="1"/>
    <col min="13" max="16384" width="9.140625" style="30"/>
  </cols>
  <sheetData>
    <row r="1" spans="1:12" ht="21" x14ac:dyDescent="0.35">
      <c r="A1" s="133" t="s">
        <v>99</v>
      </c>
      <c r="B1" s="134"/>
      <c r="C1" s="134"/>
      <c r="D1" s="134"/>
      <c r="E1" s="134"/>
      <c r="F1" s="134"/>
      <c r="G1" s="140"/>
      <c r="H1" s="141"/>
      <c r="I1" s="141"/>
      <c r="J1" s="141"/>
      <c r="K1" s="142"/>
    </row>
    <row r="2" spans="1:12" x14ac:dyDescent="0.25">
      <c r="A2" s="143" t="s">
        <v>61</v>
      </c>
      <c r="B2" s="130"/>
      <c r="C2" s="130"/>
      <c r="D2" s="130"/>
      <c r="E2" s="130"/>
      <c r="F2" s="130"/>
      <c r="G2" s="130"/>
      <c r="H2" s="130"/>
      <c r="I2" s="130"/>
      <c r="J2" s="130"/>
      <c r="K2" s="136"/>
    </row>
    <row r="3" spans="1:12" x14ac:dyDescent="0.25">
      <c r="A3" s="143" t="s">
        <v>100</v>
      </c>
      <c r="B3" s="130"/>
      <c r="C3" s="130"/>
      <c r="D3" s="130"/>
      <c r="E3" s="130"/>
      <c r="F3" s="130"/>
      <c r="G3" s="130"/>
      <c r="H3" s="130"/>
      <c r="I3" s="130"/>
      <c r="J3" s="130"/>
      <c r="K3" s="136"/>
    </row>
    <row r="4" spans="1:12" x14ac:dyDescent="0.25">
      <c r="A4" s="143" t="s">
        <v>101</v>
      </c>
      <c r="B4" s="130"/>
      <c r="C4" s="130"/>
      <c r="D4" s="130"/>
      <c r="E4" s="130"/>
      <c r="F4" s="130"/>
      <c r="G4" s="130"/>
      <c r="H4" s="130"/>
      <c r="I4" s="130"/>
      <c r="J4" s="130"/>
      <c r="K4" s="136"/>
    </row>
    <row r="5" spans="1:12" x14ac:dyDescent="0.25">
      <c r="A5" s="135"/>
      <c r="B5" s="130"/>
      <c r="C5" s="130"/>
      <c r="D5" s="130"/>
      <c r="E5" s="130"/>
      <c r="F5" s="130"/>
      <c r="G5" s="130"/>
      <c r="H5" s="130"/>
      <c r="I5" s="130"/>
      <c r="J5" s="130"/>
      <c r="K5" s="136"/>
    </row>
    <row r="6" spans="1:12" x14ac:dyDescent="0.25">
      <c r="A6" s="137" t="s">
        <v>58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</row>
    <row r="7" spans="1:12" x14ac:dyDescent="0.25">
      <c r="A7" s="78" t="s">
        <v>54</v>
      </c>
      <c r="B7" s="5"/>
      <c r="C7" s="5"/>
      <c r="D7" s="5"/>
      <c r="E7" s="5"/>
      <c r="F7" s="5"/>
      <c r="G7" s="5"/>
      <c r="H7" s="14" t="s">
        <v>25</v>
      </c>
      <c r="I7" s="14"/>
      <c r="J7" s="14"/>
      <c r="K7" s="94">
        <f>K52</f>
        <v>196</v>
      </c>
      <c r="L7" s="81"/>
    </row>
    <row r="8" spans="1:12" x14ac:dyDescent="0.25">
      <c r="A8" s="10"/>
      <c r="B8" s="8"/>
      <c r="C8" s="8"/>
      <c r="D8" s="8"/>
      <c r="E8" s="8"/>
      <c r="F8" s="8"/>
      <c r="G8" s="8"/>
      <c r="H8" s="15" t="s">
        <v>26</v>
      </c>
      <c r="I8" s="15"/>
      <c r="J8" s="15"/>
      <c r="K8" s="95">
        <f>J52</f>
        <v>0</v>
      </c>
      <c r="L8" s="82"/>
    </row>
    <row r="9" spans="1:12" ht="18.75" x14ac:dyDescent="0.3">
      <c r="A9" s="131" t="s">
        <v>0</v>
      </c>
      <c r="B9" s="132"/>
      <c r="C9" s="132"/>
      <c r="D9" s="130"/>
      <c r="E9" s="8"/>
      <c r="F9" s="8"/>
      <c r="G9" s="8"/>
      <c r="H9" s="8"/>
      <c r="I9" s="8"/>
      <c r="J9" s="16" t="s">
        <v>34</v>
      </c>
      <c r="K9" s="96" t="s">
        <v>36</v>
      </c>
      <c r="L9" s="83" t="s">
        <v>67</v>
      </c>
    </row>
    <row r="10" spans="1:12" x14ac:dyDescent="0.25">
      <c r="A10" s="17"/>
      <c r="B10" s="12"/>
      <c r="C10" s="12"/>
      <c r="D10" s="18"/>
      <c r="E10" s="12"/>
      <c r="F10" s="12"/>
      <c r="G10" s="12"/>
      <c r="H10" s="12"/>
      <c r="I10" s="12"/>
      <c r="J10" s="19" t="s">
        <v>35</v>
      </c>
      <c r="K10" s="97" t="s">
        <v>35</v>
      </c>
      <c r="L10" s="82"/>
    </row>
    <row r="11" spans="1:12" x14ac:dyDescent="0.25">
      <c r="A11" s="20" t="s">
        <v>7</v>
      </c>
      <c r="B11" s="21"/>
      <c r="C11" s="22"/>
      <c r="D11" s="22"/>
      <c r="E11" s="21"/>
      <c r="F11" s="42"/>
      <c r="G11" s="42"/>
      <c r="H11" s="43"/>
      <c r="I11" s="23"/>
      <c r="J11" s="24">
        <f>'Star Awards'!F34</f>
        <v>0</v>
      </c>
      <c r="K11" s="49">
        <f>'Star Awards'!G34</f>
        <v>58</v>
      </c>
      <c r="L11" s="84"/>
    </row>
    <row r="12" spans="1:12" x14ac:dyDescent="0.25">
      <c r="A12" s="11" t="s">
        <v>38</v>
      </c>
      <c r="B12" s="12"/>
      <c r="C12" s="18"/>
      <c r="D12" s="12"/>
      <c r="E12" s="12"/>
      <c r="F12" s="42"/>
      <c r="G12" s="44"/>
      <c r="H12" s="45"/>
      <c r="I12" s="13"/>
      <c r="J12" s="24">
        <f>Competitions!H32</f>
        <v>0</v>
      </c>
      <c r="K12" s="49">
        <f>Competitions!I32</f>
        <v>55</v>
      </c>
      <c r="L12" s="85"/>
    </row>
    <row r="13" spans="1:12" x14ac:dyDescent="0.25">
      <c r="A13" s="7" t="s">
        <v>112</v>
      </c>
      <c r="B13" s="8"/>
      <c r="C13" s="29"/>
      <c r="D13" s="8"/>
      <c r="E13" s="8"/>
      <c r="F13" s="44"/>
      <c r="G13" s="44"/>
      <c r="H13" s="45"/>
      <c r="I13" s="9"/>
      <c r="J13" s="24"/>
      <c r="K13" s="49"/>
      <c r="L13" s="85"/>
    </row>
    <row r="14" spans="1:12" x14ac:dyDescent="0.25">
      <c r="A14" s="37" t="s">
        <v>119</v>
      </c>
      <c r="B14" s="79"/>
      <c r="C14" s="79"/>
      <c r="D14" s="79"/>
      <c r="E14" s="79"/>
      <c r="F14" s="125"/>
      <c r="G14" s="125"/>
      <c r="H14" s="126"/>
      <c r="I14" s="2"/>
      <c r="J14" s="24">
        <f>I14</f>
        <v>0</v>
      </c>
      <c r="K14" s="90">
        <v>5</v>
      </c>
      <c r="L14" s="85"/>
    </row>
    <row r="15" spans="1:12" x14ac:dyDescent="0.25">
      <c r="A15" s="4" t="s">
        <v>84</v>
      </c>
      <c r="B15" s="5"/>
      <c r="C15" s="5"/>
      <c r="D15" s="25"/>
      <c r="E15" s="5"/>
      <c r="F15" s="44"/>
      <c r="G15" s="44"/>
      <c r="H15" s="45"/>
      <c r="I15" s="6"/>
      <c r="J15" s="26"/>
      <c r="K15" s="27"/>
      <c r="L15" s="85"/>
    </row>
    <row r="16" spans="1:12" x14ac:dyDescent="0.25">
      <c r="A16" s="28" t="s">
        <v>109</v>
      </c>
      <c r="B16" s="8"/>
      <c r="C16" s="8"/>
      <c r="D16" s="8"/>
      <c r="E16" s="8"/>
      <c r="F16" s="8"/>
      <c r="G16" s="29" t="s">
        <v>51</v>
      </c>
      <c r="H16" s="29"/>
      <c r="I16" s="2"/>
      <c r="J16" s="24">
        <f>I16</f>
        <v>0</v>
      </c>
      <c r="K16" s="90">
        <v>5</v>
      </c>
      <c r="L16" s="85"/>
    </row>
    <row r="17" spans="1:12" x14ac:dyDescent="0.25">
      <c r="A17" s="4" t="s">
        <v>92</v>
      </c>
      <c r="B17" s="5"/>
      <c r="C17" s="5"/>
      <c r="D17" s="25"/>
      <c r="E17" s="5"/>
      <c r="F17" s="44"/>
      <c r="G17" s="44"/>
      <c r="H17" s="45"/>
      <c r="I17" s="6"/>
      <c r="J17" s="26"/>
      <c r="K17" s="27"/>
      <c r="L17" s="85"/>
    </row>
    <row r="18" spans="1:12" x14ac:dyDescent="0.25">
      <c r="A18" s="28" t="s">
        <v>102</v>
      </c>
      <c r="B18" s="8"/>
      <c r="C18" s="8"/>
      <c r="D18" s="29"/>
      <c r="E18" s="8"/>
      <c r="F18" s="52"/>
      <c r="G18" s="52"/>
      <c r="H18" s="66"/>
      <c r="I18" s="9"/>
      <c r="J18" s="26"/>
      <c r="K18" s="27"/>
      <c r="L18" s="85"/>
    </row>
    <row r="19" spans="1:12" x14ac:dyDescent="0.25">
      <c r="A19" s="28" t="s">
        <v>91</v>
      </c>
      <c r="B19" s="8"/>
      <c r="C19" s="8"/>
      <c r="D19" s="8"/>
      <c r="E19" s="8"/>
      <c r="F19" s="8"/>
      <c r="G19" s="29"/>
      <c r="H19" s="29"/>
      <c r="I19" s="2"/>
      <c r="J19" s="24">
        <f>IF(I19&gt;=100,5,IF(I19&gt;=50,4,IF(I19&gt;=25,3,IF(I19&gt;0,2,0))))</f>
        <v>0</v>
      </c>
      <c r="K19" s="90">
        <v>5</v>
      </c>
      <c r="L19" s="85"/>
    </row>
    <row r="20" spans="1:12" x14ac:dyDescent="0.25">
      <c r="A20" s="4" t="s">
        <v>77</v>
      </c>
      <c r="B20" s="5"/>
      <c r="C20" s="5"/>
      <c r="D20" s="25"/>
      <c r="E20" s="5"/>
      <c r="F20" s="44"/>
      <c r="G20" s="44"/>
      <c r="H20" s="45" t="s">
        <v>60</v>
      </c>
      <c r="I20" s="6"/>
      <c r="J20" s="26"/>
      <c r="K20" s="27"/>
      <c r="L20" s="85"/>
    </row>
    <row r="21" spans="1:12" x14ac:dyDescent="0.25">
      <c r="A21" s="10" t="s">
        <v>81</v>
      </c>
      <c r="B21" s="8"/>
      <c r="C21" s="8"/>
      <c r="D21" s="8"/>
      <c r="E21" s="8"/>
      <c r="F21" s="8"/>
      <c r="G21" s="8"/>
      <c r="H21" s="46">
        <v>2</v>
      </c>
      <c r="I21" s="2"/>
      <c r="J21" s="31"/>
      <c r="K21" s="91"/>
      <c r="L21" s="85"/>
    </row>
    <row r="22" spans="1:12" x14ac:dyDescent="0.25">
      <c r="A22" s="10" t="s">
        <v>78</v>
      </c>
      <c r="B22" s="8"/>
      <c r="C22" s="8"/>
      <c r="D22" s="8"/>
      <c r="E22" s="8"/>
      <c r="F22" s="8"/>
      <c r="G22" s="8"/>
      <c r="H22" s="46">
        <v>2</v>
      </c>
      <c r="I22" s="2"/>
      <c r="J22" s="26"/>
      <c r="K22" s="27"/>
      <c r="L22" s="85" t="s">
        <v>79</v>
      </c>
    </row>
    <row r="23" spans="1:12" x14ac:dyDescent="0.25">
      <c r="A23" s="37" t="s">
        <v>90</v>
      </c>
      <c r="B23" s="33"/>
      <c r="C23" s="33"/>
      <c r="D23" s="33"/>
      <c r="E23" s="33"/>
      <c r="F23" s="33"/>
      <c r="G23" s="33"/>
      <c r="H23" s="46">
        <v>6</v>
      </c>
      <c r="I23" s="2"/>
      <c r="J23" s="3">
        <f>MIN(SUM(I21:I23),K23)</f>
        <v>0</v>
      </c>
      <c r="K23" s="90">
        <f>SUM(H21:H23)</f>
        <v>10</v>
      </c>
      <c r="L23" s="85" t="s">
        <v>80</v>
      </c>
    </row>
    <row r="24" spans="1:12" x14ac:dyDescent="0.25">
      <c r="A24" s="4" t="s">
        <v>23</v>
      </c>
      <c r="B24" s="5"/>
      <c r="C24" s="5"/>
      <c r="D24" s="25"/>
      <c r="E24" s="5"/>
      <c r="F24" s="44"/>
      <c r="G24" s="44"/>
      <c r="H24" s="45"/>
      <c r="I24" s="6"/>
      <c r="J24" s="26"/>
      <c r="K24" s="27"/>
      <c r="L24" s="85"/>
    </row>
    <row r="25" spans="1:12" x14ac:dyDescent="0.25">
      <c r="A25" s="10" t="s">
        <v>62</v>
      </c>
      <c r="B25" s="8"/>
      <c r="C25" s="8"/>
      <c r="D25" s="8"/>
      <c r="E25" s="8"/>
      <c r="F25" s="8"/>
      <c r="G25" s="8"/>
      <c r="H25" s="8"/>
      <c r="I25" s="9"/>
      <c r="J25" s="26"/>
      <c r="K25" s="27"/>
      <c r="L25" s="85"/>
    </row>
    <row r="26" spans="1:12" x14ac:dyDescent="0.25">
      <c r="A26" s="10" t="s">
        <v>59</v>
      </c>
      <c r="B26" s="8"/>
      <c r="C26" s="8"/>
      <c r="D26" s="8"/>
      <c r="E26" s="8"/>
      <c r="F26" s="8"/>
      <c r="G26" s="8"/>
      <c r="H26" s="8"/>
      <c r="I26" s="9"/>
      <c r="J26" s="31"/>
      <c r="K26" s="91"/>
      <c r="L26" s="85"/>
    </row>
    <row r="27" spans="1:12" x14ac:dyDescent="0.25">
      <c r="A27" s="32" t="s">
        <v>29</v>
      </c>
      <c r="B27" s="33"/>
      <c r="C27" s="33"/>
      <c r="D27" s="33"/>
      <c r="E27" s="33"/>
      <c r="F27" s="33"/>
      <c r="G27" s="33"/>
      <c r="H27" s="8"/>
      <c r="I27" s="9"/>
      <c r="J27" s="26"/>
      <c r="K27" s="27"/>
      <c r="L27" s="85"/>
    </row>
    <row r="28" spans="1:12" x14ac:dyDescent="0.25">
      <c r="A28" s="34" t="s">
        <v>30</v>
      </c>
      <c r="B28" s="35"/>
      <c r="C28" s="35"/>
      <c r="D28" s="35"/>
      <c r="E28" s="35"/>
      <c r="F28" s="35"/>
      <c r="G28" s="35"/>
      <c r="H28" s="12"/>
      <c r="I28" s="2"/>
      <c r="J28" s="3">
        <f>MIN(SUM(I28),K28)</f>
        <v>0</v>
      </c>
      <c r="K28" s="90">
        <v>15</v>
      </c>
      <c r="L28" s="85"/>
    </row>
    <row r="29" spans="1:12" x14ac:dyDescent="0.25">
      <c r="A29" s="4" t="s">
        <v>24</v>
      </c>
      <c r="B29" s="5"/>
      <c r="C29" s="5"/>
      <c r="D29" s="25"/>
      <c r="E29" s="5"/>
      <c r="F29" s="44"/>
      <c r="G29" s="44"/>
      <c r="H29" s="45"/>
      <c r="I29" s="6"/>
      <c r="J29" s="26"/>
      <c r="K29" s="27"/>
      <c r="L29" s="85"/>
    </row>
    <row r="30" spans="1:12" x14ac:dyDescent="0.25">
      <c r="A30" s="10" t="s">
        <v>68</v>
      </c>
      <c r="B30" s="8"/>
      <c r="C30" s="8"/>
      <c r="D30" s="8"/>
      <c r="E30" s="8"/>
      <c r="F30" s="8"/>
      <c r="G30" s="8"/>
      <c r="H30" s="8"/>
      <c r="I30" s="9"/>
      <c r="J30" s="26"/>
      <c r="K30" s="92"/>
      <c r="L30" s="85"/>
    </row>
    <row r="31" spans="1:12" x14ac:dyDescent="0.25">
      <c r="A31" s="10" t="s">
        <v>53</v>
      </c>
      <c r="B31" s="8"/>
      <c r="C31" s="8"/>
      <c r="D31" s="8"/>
      <c r="E31" s="8"/>
      <c r="F31" s="8"/>
      <c r="G31" s="8"/>
      <c r="H31" s="8"/>
      <c r="I31" s="9"/>
      <c r="J31" s="3"/>
      <c r="K31" s="36"/>
      <c r="L31" s="85"/>
    </row>
    <row r="32" spans="1:12" x14ac:dyDescent="0.25">
      <c r="A32" s="32" t="s">
        <v>52</v>
      </c>
      <c r="B32" s="8"/>
      <c r="C32" s="8"/>
      <c r="D32" s="8"/>
      <c r="E32" s="8"/>
      <c r="F32" s="8"/>
      <c r="G32" s="8"/>
      <c r="H32" s="8"/>
      <c r="I32" s="41"/>
      <c r="J32" s="3">
        <f>MIN(SUM(I32),K32)</f>
        <v>0</v>
      </c>
      <c r="K32" s="90">
        <v>5</v>
      </c>
      <c r="L32" s="85"/>
    </row>
    <row r="33" spans="1:12" x14ac:dyDescent="0.25">
      <c r="A33" s="4" t="s">
        <v>86</v>
      </c>
      <c r="B33" s="5"/>
      <c r="C33" s="5"/>
      <c r="D33" s="5"/>
      <c r="E33" s="5"/>
      <c r="F33" s="44"/>
      <c r="G33" s="44"/>
      <c r="H33" s="45"/>
      <c r="I33" s="6"/>
      <c r="J33" s="26"/>
      <c r="K33" s="27"/>
      <c r="L33" s="85"/>
    </row>
    <row r="34" spans="1:12" x14ac:dyDescent="0.25">
      <c r="A34" s="10" t="s">
        <v>96</v>
      </c>
      <c r="B34" s="8"/>
      <c r="C34" s="8"/>
      <c r="D34" s="8"/>
      <c r="E34" s="8"/>
      <c r="F34" s="8"/>
      <c r="G34" s="8"/>
      <c r="H34" s="8"/>
      <c r="I34" s="9"/>
      <c r="J34" s="26"/>
      <c r="K34" s="27"/>
      <c r="L34" s="85"/>
    </row>
    <row r="35" spans="1:12" x14ac:dyDescent="0.25">
      <c r="A35" s="10" t="s">
        <v>31</v>
      </c>
      <c r="B35" s="8"/>
      <c r="C35" s="8"/>
      <c r="D35" s="8"/>
      <c r="E35" s="8"/>
      <c r="F35" s="8"/>
      <c r="G35" s="8"/>
      <c r="H35" s="8"/>
      <c r="I35" s="9"/>
      <c r="J35" s="3"/>
      <c r="K35" s="36"/>
      <c r="L35" s="85"/>
    </row>
    <row r="36" spans="1:12" x14ac:dyDescent="0.25">
      <c r="A36" s="32" t="s">
        <v>32</v>
      </c>
      <c r="B36" s="8"/>
      <c r="C36" s="8"/>
      <c r="D36" s="8"/>
      <c r="E36" s="8"/>
      <c r="F36" s="8"/>
      <c r="G36" s="8"/>
      <c r="H36" s="8"/>
      <c r="I36" s="9"/>
      <c r="J36" s="26"/>
      <c r="K36" s="27"/>
      <c r="L36" s="85"/>
    </row>
    <row r="37" spans="1:12" x14ac:dyDescent="0.25">
      <c r="A37" s="34" t="s">
        <v>33</v>
      </c>
      <c r="B37" s="12"/>
      <c r="C37" s="12"/>
      <c r="D37" s="12"/>
      <c r="E37" s="12"/>
      <c r="F37" s="12"/>
      <c r="G37" s="12"/>
      <c r="H37" s="107"/>
      <c r="I37" s="2"/>
      <c r="J37" s="3">
        <f>MIN(SUM(I37),K37)</f>
        <v>0</v>
      </c>
      <c r="K37" s="90">
        <v>5</v>
      </c>
      <c r="L37" s="85"/>
    </row>
    <row r="38" spans="1:12" x14ac:dyDescent="0.25">
      <c r="A38" s="108" t="s">
        <v>85</v>
      </c>
      <c r="B38" s="109"/>
      <c r="C38" s="109"/>
      <c r="D38" s="109"/>
      <c r="E38" s="109"/>
      <c r="F38" s="109"/>
      <c r="G38" s="109"/>
      <c r="H38" s="109"/>
      <c r="I38" s="103"/>
      <c r="J38" s="31"/>
      <c r="K38" s="91"/>
      <c r="L38" s="99"/>
    </row>
    <row r="39" spans="1:12" x14ac:dyDescent="0.25">
      <c r="A39" s="110" t="s">
        <v>87</v>
      </c>
      <c r="B39" s="109"/>
      <c r="C39" s="109"/>
      <c r="D39" s="109"/>
      <c r="E39" s="109"/>
      <c r="F39" s="109"/>
      <c r="G39" s="109"/>
      <c r="H39" s="109"/>
      <c r="I39" s="103"/>
      <c r="J39" s="31"/>
      <c r="K39" s="91"/>
      <c r="L39" s="99"/>
    </row>
    <row r="40" spans="1:12" x14ac:dyDescent="0.25">
      <c r="A40" s="110" t="s">
        <v>88</v>
      </c>
      <c r="B40" s="109"/>
      <c r="C40" s="109"/>
      <c r="D40" s="109"/>
      <c r="E40" s="109"/>
      <c r="F40" s="109"/>
      <c r="G40" s="109"/>
      <c r="H40" s="109"/>
      <c r="I40" s="103"/>
      <c r="J40" s="31"/>
      <c r="K40" s="91"/>
      <c r="L40" s="99"/>
    </row>
    <row r="41" spans="1:12" x14ac:dyDescent="0.25">
      <c r="A41" s="111" t="s">
        <v>32</v>
      </c>
      <c r="B41" s="109"/>
      <c r="C41" s="109"/>
      <c r="D41" s="109"/>
      <c r="E41" s="109"/>
      <c r="F41" s="109"/>
      <c r="G41" s="109"/>
      <c r="H41" s="109"/>
      <c r="I41" s="103"/>
      <c r="J41" s="31"/>
      <c r="K41" s="91"/>
      <c r="L41" s="99"/>
    </row>
    <row r="42" spans="1:12" x14ac:dyDescent="0.25">
      <c r="A42" s="112" t="s">
        <v>89</v>
      </c>
      <c r="B42" s="109"/>
      <c r="C42" s="109"/>
      <c r="D42" s="109"/>
      <c r="E42" s="109"/>
      <c r="F42" s="109"/>
      <c r="G42" s="109"/>
      <c r="H42" s="109"/>
      <c r="I42" s="2"/>
      <c r="J42" s="3">
        <f>MIN(SUM(I42),K42)</f>
        <v>0</v>
      </c>
      <c r="K42" s="102">
        <v>10</v>
      </c>
      <c r="L42" s="99"/>
    </row>
    <row r="43" spans="1:12" x14ac:dyDescent="0.25">
      <c r="A43" s="113" t="s">
        <v>95</v>
      </c>
      <c r="B43" s="114"/>
      <c r="C43" s="114"/>
      <c r="D43" s="115"/>
      <c r="E43" s="114"/>
      <c r="F43" s="116"/>
      <c r="G43" s="116"/>
      <c r="H43" s="117"/>
      <c r="I43" s="104"/>
      <c r="J43" s="100"/>
      <c r="K43" s="101"/>
      <c r="L43" s="85"/>
    </row>
    <row r="44" spans="1:12" x14ac:dyDescent="0.25">
      <c r="A44" s="110" t="s">
        <v>103</v>
      </c>
      <c r="B44" s="109"/>
      <c r="C44" s="109"/>
      <c r="D44" s="118"/>
      <c r="E44" s="109"/>
      <c r="F44" s="123"/>
      <c r="G44" s="123"/>
      <c r="H44" s="2"/>
      <c r="I44" s="3">
        <f>MIN(SUM(H44)*2,2)</f>
        <v>0</v>
      </c>
      <c r="J44" s="3"/>
      <c r="K44" s="101"/>
      <c r="L44" s="85"/>
    </row>
    <row r="45" spans="1:12" x14ac:dyDescent="0.25">
      <c r="A45" s="110" t="s">
        <v>104</v>
      </c>
      <c r="B45" s="109"/>
      <c r="C45" s="109"/>
      <c r="D45" s="118"/>
      <c r="E45" s="109"/>
      <c r="F45" s="109"/>
      <c r="G45" s="109"/>
      <c r="H45" s="2"/>
      <c r="I45" s="3">
        <f t="shared" ref="I45" si="0">MIN(SUM(H45)*2,6)</f>
        <v>0</v>
      </c>
      <c r="J45" s="3"/>
      <c r="K45" s="101"/>
      <c r="L45" s="85"/>
    </row>
    <row r="46" spans="1:12" x14ac:dyDescent="0.25">
      <c r="A46" s="110" t="s">
        <v>105</v>
      </c>
      <c r="B46" s="109"/>
      <c r="C46" s="109"/>
      <c r="D46" s="109"/>
      <c r="E46" s="109"/>
      <c r="F46" s="109"/>
      <c r="G46" s="109"/>
      <c r="H46" s="2"/>
      <c r="I46" s="3">
        <f>MIN(SUM(H46)*2,6)</f>
        <v>0</v>
      </c>
      <c r="J46" s="3"/>
      <c r="K46" s="101"/>
      <c r="L46" s="85"/>
    </row>
    <row r="47" spans="1:12" x14ac:dyDescent="0.25">
      <c r="A47" s="110" t="s">
        <v>98</v>
      </c>
      <c r="B47" s="109"/>
      <c r="C47" s="109"/>
      <c r="D47" s="109"/>
      <c r="E47" s="109"/>
      <c r="F47" s="109"/>
      <c r="G47" s="109"/>
      <c r="H47" s="2"/>
      <c r="I47" s="3">
        <f>MIN(SUM(H47),4)</f>
        <v>0</v>
      </c>
      <c r="J47" s="3"/>
      <c r="K47" s="101"/>
      <c r="L47" s="85"/>
    </row>
    <row r="48" spans="1:12" x14ac:dyDescent="0.25">
      <c r="A48" s="119" t="s">
        <v>97</v>
      </c>
      <c r="B48" s="120"/>
      <c r="C48" s="120"/>
      <c r="D48" s="120"/>
      <c r="E48" s="120"/>
      <c r="F48" s="120"/>
      <c r="G48" s="120"/>
      <c r="H48" s="2"/>
      <c r="I48" s="3">
        <f>MIN(SUM(H48),4)</f>
        <v>0</v>
      </c>
      <c r="J48" s="3">
        <f>MIN(SUM(H44:H48),K48)</f>
        <v>0</v>
      </c>
      <c r="K48" s="102">
        <v>15</v>
      </c>
      <c r="L48" s="85"/>
    </row>
    <row r="49" spans="1:12" x14ac:dyDescent="0.25">
      <c r="A49" s="110"/>
      <c r="B49" s="109"/>
      <c r="C49" s="109"/>
      <c r="D49" s="109"/>
      <c r="E49" s="109"/>
      <c r="F49" s="109"/>
      <c r="G49" s="109"/>
      <c r="H49" s="109"/>
      <c r="I49" s="122"/>
      <c r="J49" s="3"/>
      <c r="K49" s="102"/>
      <c r="L49" s="85"/>
    </row>
    <row r="50" spans="1:12" x14ac:dyDescent="0.25">
      <c r="A50" s="4" t="s">
        <v>93</v>
      </c>
      <c r="B50" s="5"/>
      <c r="C50" s="5"/>
      <c r="D50" s="25"/>
      <c r="E50" s="5"/>
      <c r="F50" s="44"/>
      <c r="G50" s="44"/>
      <c r="H50" s="45"/>
      <c r="I50" s="104"/>
      <c r="J50" s="3"/>
      <c r="K50" s="36"/>
      <c r="L50" s="85"/>
    </row>
    <row r="51" spans="1:12" x14ac:dyDescent="0.25">
      <c r="A51" s="121" t="s">
        <v>94</v>
      </c>
      <c r="B51" s="12"/>
      <c r="C51" s="12"/>
      <c r="D51" s="12"/>
      <c r="E51" s="12"/>
      <c r="F51" s="12"/>
      <c r="G51" s="12"/>
      <c r="H51" s="12"/>
      <c r="I51" s="106"/>
      <c r="J51" s="3">
        <f>MIN(SUM(I51)*2,8)</f>
        <v>0</v>
      </c>
      <c r="K51" s="90">
        <v>8</v>
      </c>
      <c r="L51" s="85"/>
    </row>
    <row r="52" spans="1:12" x14ac:dyDescent="0.25">
      <c r="A52" s="11" t="s">
        <v>37</v>
      </c>
      <c r="B52" s="12"/>
      <c r="C52" s="12"/>
      <c r="D52" s="12"/>
      <c r="E52" s="12"/>
      <c r="F52" s="12"/>
      <c r="G52" s="12"/>
      <c r="H52" s="12"/>
      <c r="I52" s="105"/>
      <c r="J52" s="3">
        <f>SUM(J11:J51)</f>
        <v>0</v>
      </c>
      <c r="K52" s="93">
        <f>SUM(K11:K51)</f>
        <v>196</v>
      </c>
      <c r="L52" s="86"/>
    </row>
    <row r="53" spans="1:12" x14ac:dyDescent="0.25">
      <c r="A53" s="38"/>
      <c r="J53" s="39"/>
    </row>
    <row r="54" spans="1:12" x14ac:dyDescent="0.25">
      <c r="A54" s="124" t="s">
        <v>106</v>
      </c>
      <c r="B54" s="40"/>
      <c r="C54" s="40"/>
      <c r="D54" s="40"/>
      <c r="E54" s="40"/>
      <c r="F54" s="40"/>
    </row>
    <row r="55" spans="1:12" x14ac:dyDescent="0.25">
      <c r="A55" s="124" t="s">
        <v>63</v>
      </c>
      <c r="B55" s="40"/>
      <c r="C55" s="40"/>
      <c r="D55" s="40"/>
      <c r="E55" s="40"/>
      <c r="F55" s="40"/>
    </row>
    <row r="56" spans="1:12" x14ac:dyDescent="0.25">
      <c r="A56" s="124" t="s">
        <v>108</v>
      </c>
      <c r="B56" s="40"/>
      <c r="C56" s="40"/>
      <c r="D56" s="40"/>
      <c r="E56" s="40"/>
      <c r="F56" s="40"/>
    </row>
    <row r="57" spans="1:12" x14ac:dyDescent="0.25">
      <c r="A57" s="124" t="s">
        <v>107</v>
      </c>
      <c r="B57" s="40"/>
      <c r="C57" s="40"/>
      <c r="D57" s="40"/>
      <c r="E57" s="40"/>
      <c r="F57" s="40"/>
    </row>
    <row r="58" spans="1:12" x14ac:dyDescent="0.25">
      <c r="A58" s="129" t="s">
        <v>118</v>
      </c>
      <c r="B58" s="130"/>
    </row>
  </sheetData>
  <sheetProtection password="F5D3" sheet="1" objects="1" scenarios="1"/>
  <mergeCells count="9">
    <mergeCell ref="A58:B58"/>
    <mergeCell ref="A9:D9"/>
    <mergeCell ref="A1:F1"/>
    <mergeCell ref="A5:K5"/>
    <mergeCell ref="A6:K6"/>
    <mergeCell ref="G1:K1"/>
    <mergeCell ref="A2:K2"/>
    <mergeCell ref="A3:K3"/>
    <mergeCell ref="A4:K4"/>
  </mergeCells>
  <dataValidations count="19">
    <dataValidation type="whole" operator="equal" allowBlank="1" showInputMessage="1" showErrorMessage="1" errorTitle="National Challenge" error="You must enter 5 if you took part in the National Challenge" promptTitle="National Challenge" prompt="Enter 5 if you took part in the National Challenge" sqref="I16">
      <formula1>5</formula1>
    </dataValidation>
    <dataValidation allowBlank="1" showInputMessage="1" showErrorMessage="1" promptTitle="Star Awards" prompt="Click on the Star Awards tab at the bottom of this sheet to enter Star Awards points" sqref="J11"/>
    <dataValidation allowBlank="1" showInputMessage="1" showErrorMessage="1" promptTitle="Competitions" prompt="Click on the Competitions tab at the bottom of this sheet to enter Competitions points" sqref="J12:J13"/>
    <dataValidation type="whole" allowBlank="1" showInputMessage="1" showErrorMessage="1" errorTitle="Community Service" error="You must enter 5 points for every Community Service project you undertake to a maximum of 15 points" promptTitle="Community Service" prompt="Enter 5 points for every Community Service project you undertake to a maximum of 15 points" sqref="I28">
      <formula1>5</formula1>
      <formula2>15</formula2>
    </dataValidation>
    <dataValidation type="whole" allowBlank="1" showInputMessage="1" showErrorMessage="1" errorTitle="Joint Activities" error="You must enter the number of joint activities to a maximum of 5" promptTitle="Joint Activities" prompt="Enter the number of joint activities to a maximum of 5" sqref="I32">
      <formula1>1</formula1>
      <formula2>5</formula2>
    </dataValidation>
    <dataValidation type="whole" allowBlank="1" showInputMessage="1" showErrorMessage="1" errorTitle="District/Regional Work" error="You must enter number of work points (10 people for 1 hour = 1 point)" promptTitle="District/Regional Work" prompt="Enter number of work points (10 people for 1 hour = 1 point)" sqref="I37">
      <formula1>1</formula1>
      <formula2>5</formula2>
    </dataValidation>
    <dataValidation type="whole" allowBlank="1" showInputMessage="1" showErrorMessage="1" errorTitle="District Participation" error="You must enter 1 point for each District meeting or event attended to a maximum of 4" promptTitle="District Participation" prompt="Enter 1 point for each District meeting or event attended to a maximum of 4" sqref="I51">
      <formula1>1</formula1>
      <formula2>4</formula2>
    </dataValidation>
    <dataValidation operator="equal" allowBlank="1" showInputMessage="1" showErrorMessage="1" sqref="J32 J28"/>
    <dataValidation type="whole" allowBlank="1" showInputMessage="1" showErrorMessage="1" errorTitle="Community Service" error="You must enter 5 points for every Community Service project you undertake to a maximum of 15 points" promptTitle="Group Publicity" prompt="Enter 1 point for every article published in a local rag/press to a maximum of 2 points" sqref="I21">
      <formula1>1</formula1>
      <formula2>2</formula2>
    </dataValidation>
    <dataValidation type="whole" allowBlank="1" showInputMessage="1" showErrorMessage="1" errorTitle="Community Service" error="You must enter 5 points for every Community Service project you undertake to a maximum of 15 points" promptTitle="Group Publicity" prompt="Enter 2 points for a website updated within the last three months, otherwise 1 for an out of date website" sqref="I22">
      <formula1>1</formula1>
      <formula2>2</formula2>
    </dataValidation>
    <dataValidation type="whole" allowBlank="1" showInputMessage="1" showErrorMessage="1" errorTitle="Community Service" error="You must enter 5 points for every Community Service project you undertake to a maximum of 15 points" promptTitle="Group Publicity" prompt="Enter 1 point for every two Facebook or Instagram posts to a maximum of 6 points" sqref="I23">
      <formula1>1</formula1>
      <formula2>6</formula2>
    </dataValidation>
    <dataValidation type="whole" allowBlank="1" showInputMessage="1" showErrorMessage="1" errorTitle="City National Challenge" error="Enter number of observations submitted by Group (uniformed members only)" promptTitle="City National Challenge" prompt="Enter number of Observations submitted by Group (uniformed members only)" sqref="I19">
      <formula1>0</formula1>
      <formula2>10000</formula2>
    </dataValidation>
    <dataValidation type="whole" allowBlank="1" showInputMessage="1" showErrorMessage="1" errorTitle="Hawequas Usage" error="You must enter number of work points (10 people for 1 hour = 2 points)" promptTitle="Hawequas Work" prompt="Enter number of work points (10 people for 1 hour = 2 points)" sqref="I42">
      <formula1>1</formula1>
      <formula2>10</formula2>
    </dataValidation>
    <dataValidation type="whole" allowBlank="1" showInputMessage="1" showErrorMessage="1" errorTitle="Adult Training" error="You must enter number of Scouters assisting at Regional activity" promptTitle="Adult Training" prompt="Enter number of Scouters assisting at Regional activity" sqref="H48">
      <formula1>0</formula1>
      <formula2>30</formula2>
    </dataValidation>
    <dataValidation type="whole" allowBlank="1" showInputMessage="1" showErrorMessage="1" errorTitle="Adult Training" error="You must enter number of active Scouters holding Wood Badge" promptTitle="Adult Training" prompt="Enter number of active Scouters holding Wood badge" sqref="H46">
      <formula1>0</formula1>
      <formula2>30</formula2>
    </dataValidation>
    <dataValidation type="whole" allowBlank="1" showInputMessage="1" showErrorMessage="1" errorTitle="Adult Training" error="You must enter number of adults attending scout training course" promptTitle="Adult Training" prompt="Enter number of adults attending scout training course" sqref="H47">
      <formula1>0</formula1>
      <formula2>30</formula2>
    </dataValidation>
    <dataValidation type="whole" allowBlank="1" showInputMessage="1" showErrorMessage="1" errorTitle="Adult Training" error="You must enter number of active Scouters holding a valid Warrant" promptTitle="Adult Training" prompt="Enter number of active Scouters holding a valid Warrant" sqref="H45">
      <formula1>0</formula1>
      <formula2>30</formula2>
    </dataValidation>
    <dataValidation type="whole" allowBlank="1" showInputMessage="1" showErrorMessage="1" errorTitle="Adult Training" error="You must enter number of active Scouters holding a valid Limited Warrant" promptTitle="Adult Training" prompt="Enter number of active Scouters holding a valid Limited Warrant" sqref="H44">
      <formula1>0</formula1>
      <formula2>30</formula2>
    </dataValidation>
    <dataValidation type="whole" operator="equal" allowBlank="1" showInputMessage="1" showErrorMessage="1" errorTitle="Meerkat Den" error="You must enter 5 if your Group has a Meerkat Den with more than 5 Meerkats" promptTitle="Meerkat Den" prompt="Enter 5 if your Group has a Meerkat Den with more than 5 Meerkats" sqref="I14">
      <formula1>5</formula1>
    </dataValidation>
  </dataValidations>
  <pageMargins left="0.39370078740157483" right="0" top="0.35433070866141736" bottom="0.15748031496062992" header="0.31496062992125984" footer="0.11811023622047245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workbookViewId="0">
      <selection sqref="A1:B1"/>
    </sheetView>
  </sheetViews>
  <sheetFormatPr defaultRowHeight="15" x14ac:dyDescent="0.25"/>
  <cols>
    <col min="1" max="1" width="10.7109375" style="30" bestFit="1" customWidth="1"/>
    <col min="2" max="5" width="12" style="30" customWidth="1"/>
    <col min="6" max="6" width="9.140625" style="40" customWidth="1"/>
    <col min="7" max="7" width="9.140625" style="30" customWidth="1"/>
    <col min="8" max="8" width="9.140625" style="30"/>
    <col min="9" max="9" width="9.140625" style="77"/>
    <col min="10" max="16384" width="9.140625" style="30"/>
  </cols>
  <sheetData>
    <row r="1" spans="1:12" ht="21" customHeight="1" x14ac:dyDescent="0.35">
      <c r="A1" s="133" t="s">
        <v>46</v>
      </c>
      <c r="B1" s="144"/>
      <c r="C1" s="5"/>
      <c r="D1" s="5"/>
      <c r="E1" s="25"/>
      <c r="F1" s="22"/>
      <c r="G1" s="6"/>
      <c r="H1" s="8"/>
      <c r="I1" s="79"/>
    </row>
    <row r="2" spans="1:12" ht="15" customHeight="1" x14ac:dyDescent="0.3">
      <c r="A2" s="131" t="s">
        <v>0</v>
      </c>
      <c r="B2" s="145"/>
      <c r="C2" s="145"/>
      <c r="D2" s="8"/>
      <c r="E2" s="8"/>
      <c r="F2" s="36" t="s">
        <v>34</v>
      </c>
      <c r="G2" s="26" t="s">
        <v>36</v>
      </c>
      <c r="H2" s="47"/>
      <c r="I2" s="79"/>
    </row>
    <row r="3" spans="1:12" ht="15" customHeight="1" x14ac:dyDescent="0.3">
      <c r="A3" s="51" t="s">
        <v>116</v>
      </c>
      <c r="B3" s="52"/>
      <c r="C3" s="53"/>
      <c r="D3" s="53"/>
      <c r="E3" s="8"/>
      <c r="F3" s="36" t="s">
        <v>35</v>
      </c>
      <c r="G3" s="26" t="s">
        <v>35</v>
      </c>
      <c r="H3" s="47"/>
      <c r="I3" s="79"/>
    </row>
    <row r="4" spans="1:12" x14ac:dyDescent="0.25">
      <c r="A4" s="54"/>
      <c r="B4" s="26" t="s">
        <v>40</v>
      </c>
      <c r="C4" s="26" t="s">
        <v>41</v>
      </c>
      <c r="D4" s="26" t="s">
        <v>42</v>
      </c>
      <c r="E4" s="55" t="s">
        <v>83</v>
      </c>
      <c r="F4" s="24"/>
      <c r="G4" s="54"/>
      <c r="H4" s="48"/>
      <c r="I4" s="79" t="s">
        <v>113</v>
      </c>
    </row>
    <row r="5" spans="1:12" x14ac:dyDescent="0.25">
      <c r="A5" s="56" t="s">
        <v>39</v>
      </c>
      <c r="B5" s="57">
        <v>4</v>
      </c>
      <c r="C5" s="57">
        <v>3</v>
      </c>
      <c r="D5" s="57">
        <v>2</v>
      </c>
      <c r="E5" s="58">
        <v>1</v>
      </c>
      <c r="F5" s="59"/>
      <c r="G5" s="54"/>
      <c r="H5" s="8"/>
      <c r="I5" s="79"/>
    </row>
    <row r="6" spans="1:12" x14ac:dyDescent="0.25">
      <c r="A6" s="54"/>
      <c r="B6" s="1"/>
      <c r="C6" s="1"/>
      <c r="D6" s="1"/>
      <c r="E6" s="50"/>
      <c r="F6" s="60">
        <f>MIN(SUM(B6:E6),G6)</f>
        <v>0</v>
      </c>
      <c r="G6" s="49">
        <v>4</v>
      </c>
      <c r="H6" s="8"/>
      <c r="I6" s="79"/>
    </row>
    <row r="7" spans="1:12" x14ac:dyDescent="0.25">
      <c r="F7" s="59"/>
      <c r="G7" s="54"/>
    </row>
    <row r="8" spans="1:12" ht="15" customHeight="1" x14ac:dyDescent="0.3">
      <c r="A8" s="51" t="s">
        <v>45</v>
      </c>
      <c r="B8" s="52"/>
      <c r="C8" s="53"/>
      <c r="D8" s="53"/>
      <c r="E8" s="8"/>
      <c r="F8" s="127"/>
      <c r="G8" s="128"/>
      <c r="H8" s="47"/>
      <c r="I8" s="79"/>
    </row>
    <row r="9" spans="1:12" x14ac:dyDescent="0.25">
      <c r="A9" s="54"/>
      <c r="B9" s="26" t="s">
        <v>40</v>
      </c>
      <c r="C9" s="26" t="s">
        <v>41</v>
      </c>
      <c r="D9" s="26" t="s">
        <v>42</v>
      </c>
      <c r="E9" s="55" t="s">
        <v>83</v>
      </c>
      <c r="F9" s="24"/>
      <c r="G9" s="54"/>
      <c r="H9" s="48"/>
      <c r="I9" s="79" t="s">
        <v>114</v>
      </c>
    </row>
    <row r="10" spans="1:12" x14ac:dyDescent="0.25">
      <c r="A10" s="56" t="s">
        <v>39</v>
      </c>
      <c r="B10" s="57">
        <v>10</v>
      </c>
      <c r="C10" s="57">
        <v>7</v>
      </c>
      <c r="D10" s="57">
        <v>4</v>
      </c>
      <c r="E10" s="58">
        <v>2</v>
      </c>
      <c r="F10" s="59"/>
      <c r="G10" s="54"/>
      <c r="H10" s="8"/>
      <c r="I10" s="79"/>
    </row>
    <row r="11" spans="1:12" x14ac:dyDescent="0.25">
      <c r="A11" s="54"/>
      <c r="B11" s="1"/>
      <c r="C11" s="1"/>
      <c r="D11" s="1"/>
      <c r="E11" s="50"/>
      <c r="F11" s="60">
        <f>MIN(SUM(B11:E11),G11)</f>
        <v>0</v>
      </c>
      <c r="G11" s="49">
        <v>10</v>
      </c>
      <c r="H11" s="8"/>
      <c r="I11" s="79"/>
    </row>
    <row r="12" spans="1:12" x14ac:dyDescent="0.25">
      <c r="A12" s="10"/>
      <c r="B12" s="46"/>
      <c r="C12" s="46"/>
      <c r="D12" s="46"/>
      <c r="E12" s="46"/>
      <c r="F12" s="59"/>
      <c r="G12" s="54"/>
      <c r="H12" s="8"/>
      <c r="I12" s="79"/>
    </row>
    <row r="13" spans="1:12" ht="15" customHeight="1" x14ac:dyDescent="0.3">
      <c r="A13" s="51" t="s">
        <v>44</v>
      </c>
      <c r="B13" s="52"/>
      <c r="C13" s="53"/>
      <c r="D13" s="53"/>
      <c r="E13" s="46"/>
      <c r="F13" s="59"/>
      <c r="G13" s="54"/>
      <c r="H13" s="8"/>
      <c r="I13" s="79" t="s">
        <v>117</v>
      </c>
      <c r="L13" s="38"/>
    </row>
    <row r="14" spans="1:12" x14ac:dyDescent="0.25">
      <c r="A14" s="54"/>
      <c r="B14" s="26" t="s">
        <v>40</v>
      </c>
      <c r="C14" s="26" t="s">
        <v>41</v>
      </c>
      <c r="D14" s="26" t="s">
        <v>42</v>
      </c>
      <c r="E14" s="55" t="s">
        <v>83</v>
      </c>
      <c r="F14" s="59"/>
      <c r="G14" s="54"/>
      <c r="H14" s="8"/>
      <c r="I14" s="79"/>
    </row>
    <row r="15" spans="1:12" x14ac:dyDescent="0.25">
      <c r="A15" s="56" t="s">
        <v>39</v>
      </c>
      <c r="B15" s="57">
        <v>10</v>
      </c>
      <c r="C15" s="57">
        <v>7</v>
      </c>
      <c r="D15" s="57">
        <v>4</v>
      </c>
      <c r="E15" s="58">
        <v>2</v>
      </c>
      <c r="F15" s="59"/>
      <c r="G15" s="54"/>
      <c r="H15" s="8"/>
      <c r="I15" s="79"/>
    </row>
    <row r="16" spans="1:12" x14ac:dyDescent="0.25">
      <c r="A16" s="54"/>
      <c r="B16" s="1"/>
      <c r="C16" s="1"/>
      <c r="D16" s="1"/>
      <c r="E16" s="50"/>
      <c r="F16" s="60">
        <f>MIN(SUM(B16:E16),G16)</f>
        <v>0</v>
      </c>
      <c r="G16" s="49">
        <v>10</v>
      </c>
      <c r="H16" s="8"/>
      <c r="I16" s="79"/>
    </row>
    <row r="17" spans="1:9" x14ac:dyDescent="0.25">
      <c r="A17" s="10"/>
      <c r="B17" s="46"/>
      <c r="C17" s="46"/>
      <c r="D17" s="46"/>
      <c r="E17" s="46"/>
      <c r="F17" s="59"/>
      <c r="G17" s="54"/>
      <c r="H17" s="8"/>
      <c r="I17" s="79"/>
    </row>
    <row r="18" spans="1:9" ht="15" customHeight="1" x14ac:dyDescent="0.3">
      <c r="A18" s="61" t="s">
        <v>55</v>
      </c>
      <c r="B18" s="47"/>
      <c r="C18" s="46"/>
      <c r="D18" s="46"/>
      <c r="E18" s="46"/>
      <c r="F18" s="59"/>
      <c r="G18" s="54"/>
      <c r="H18" s="8"/>
      <c r="I18" s="79" t="s">
        <v>64</v>
      </c>
    </row>
    <row r="19" spans="1:9" x14ac:dyDescent="0.25">
      <c r="A19" s="54"/>
      <c r="B19" s="26" t="s">
        <v>40</v>
      </c>
      <c r="C19" s="26" t="s">
        <v>41</v>
      </c>
      <c r="D19" s="26" t="s">
        <v>42</v>
      </c>
      <c r="E19" s="55" t="s">
        <v>83</v>
      </c>
      <c r="F19" s="59"/>
      <c r="G19" s="54"/>
      <c r="H19" s="8"/>
      <c r="I19" s="79"/>
    </row>
    <row r="20" spans="1:9" x14ac:dyDescent="0.25">
      <c r="A20" s="56" t="s">
        <v>39</v>
      </c>
      <c r="B20" s="57">
        <v>4</v>
      </c>
      <c r="C20" s="57">
        <v>3</v>
      </c>
      <c r="D20" s="57">
        <v>2</v>
      </c>
      <c r="E20" s="58">
        <v>1</v>
      </c>
      <c r="F20" s="59"/>
      <c r="G20" s="54"/>
      <c r="H20" s="8"/>
      <c r="I20" s="79"/>
    </row>
    <row r="21" spans="1:9" x14ac:dyDescent="0.25">
      <c r="A21" s="54" t="s">
        <v>1</v>
      </c>
      <c r="B21" s="1"/>
      <c r="C21" s="1"/>
      <c r="D21" s="1"/>
      <c r="E21" s="50"/>
      <c r="F21" s="59"/>
      <c r="G21" s="54"/>
      <c r="H21" s="8"/>
      <c r="I21" s="80"/>
    </row>
    <row r="22" spans="1:9" x14ac:dyDescent="0.25">
      <c r="A22" s="54" t="s">
        <v>2</v>
      </c>
      <c r="B22" s="1"/>
      <c r="C22" s="1"/>
      <c r="D22" s="1"/>
      <c r="E22" s="50"/>
      <c r="F22" s="59"/>
      <c r="G22" s="54"/>
      <c r="H22" s="8"/>
      <c r="I22" s="79"/>
    </row>
    <row r="23" spans="1:9" x14ac:dyDescent="0.25">
      <c r="A23" s="54" t="s">
        <v>3</v>
      </c>
      <c r="B23" s="1"/>
      <c r="C23" s="1"/>
      <c r="D23" s="1"/>
      <c r="E23" s="50"/>
      <c r="F23" s="59"/>
      <c r="G23" s="54"/>
      <c r="H23" s="8"/>
      <c r="I23" s="79"/>
    </row>
    <row r="24" spans="1:9" x14ac:dyDescent="0.25">
      <c r="A24" s="54" t="s">
        <v>4</v>
      </c>
      <c r="B24" s="1"/>
      <c r="C24" s="1"/>
      <c r="D24" s="1"/>
      <c r="E24" s="50"/>
      <c r="F24" s="59"/>
      <c r="G24" s="54"/>
      <c r="H24" s="8"/>
      <c r="I24" s="79"/>
    </row>
    <row r="25" spans="1:9" x14ac:dyDescent="0.25">
      <c r="A25" s="54" t="s">
        <v>5</v>
      </c>
      <c r="B25" s="1"/>
      <c r="C25" s="1"/>
      <c r="D25" s="1"/>
      <c r="E25" s="50"/>
      <c r="F25" s="59"/>
      <c r="G25" s="54"/>
      <c r="H25" s="8"/>
      <c r="I25" s="79"/>
    </row>
    <row r="26" spans="1:9" x14ac:dyDescent="0.25">
      <c r="A26" s="54" t="s">
        <v>6</v>
      </c>
      <c r="B26" s="1"/>
      <c r="C26" s="1"/>
      <c r="D26" s="1"/>
      <c r="E26" s="50"/>
      <c r="F26" s="59"/>
      <c r="G26" s="54"/>
      <c r="H26" s="8"/>
      <c r="I26" s="79"/>
    </row>
    <row r="27" spans="1:9" x14ac:dyDescent="0.25">
      <c r="A27" s="59" t="s">
        <v>47</v>
      </c>
      <c r="B27" s="27">
        <f>SUM(B21:B26)</f>
        <v>0</v>
      </c>
      <c r="C27" s="27">
        <f>SUM(C21:C26)</f>
        <v>0</v>
      </c>
      <c r="D27" s="27">
        <f>SUM(D21:D26)</f>
        <v>0</v>
      </c>
      <c r="E27" s="62">
        <f>SUM(E21:E26)</f>
        <v>0</v>
      </c>
      <c r="F27" s="60">
        <f>MIN(SUM(B27:E27),G27)</f>
        <v>0</v>
      </c>
      <c r="G27" s="49">
        <v>24</v>
      </c>
      <c r="H27" s="8"/>
      <c r="I27" s="79"/>
    </row>
    <row r="28" spans="1:9" x14ac:dyDescent="0.25">
      <c r="A28" s="10"/>
      <c r="B28" s="46"/>
      <c r="C28" s="46"/>
      <c r="D28" s="46"/>
      <c r="E28" s="46"/>
      <c r="F28" s="59"/>
      <c r="G28" s="54"/>
      <c r="H28" s="8"/>
      <c r="I28" s="79"/>
    </row>
    <row r="29" spans="1:9" ht="15" customHeight="1" x14ac:dyDescent="0.3">
      <c r="A29" s="51" t="s">
        <v>43</v>
      </c>
      <c r="B29" s="52"/>
      <c r="C29" s="53"/>
      <c r="D29" s="53"/>
      <c r="E29" s="46"/>
      <c r="F29" s="59"/>
      <c r="G29" s="54"/>
      <c r="H29" s="8"/>
      <c r="I29" s="79" t="s">
        <v>115</v>
      </c>
    </row>
    <row r="30" spans="1:9" x14ac:dyDescent="0.25">
      <c r="A30" s="54"/>
      <c r="B30" s="26" t="s">
        <v>40</v>
      </c>
      <c r="C30" s="26" t="s">
        <v>41</v>
      </c>
      <c r="D30" s="26" t="s">
        <v>42</v>
      </c>
      <c r="E30" s="55" t="s">
        <v>83</v>
      </c>
      <c r="F30" s="59"/>
      <c r="G30" s="54"/>
      <c r="H30" s="8"/>
      <c r="I30" s="88" t="s">
        <v>65</v>
      </c>
    </row>
    <row r="31" spans="1:9" x14ac:dyDescent="0.25">
      <c r="A31" s="56" t="s">
        <v>39</v>
      </c>
      <c r="B31" s="57">
        <v>10</v>
      </c>
      <c r="C31" s="57">
        <v>7</v>
      </c>
      <c r="D31" s="57">
        <v>4</v>
      </c>
      <c r="E31" s="58">
        <v>2</v>
      </c>
      <c r="F31" s="59"/>
      <c r="G31" s="54"/>
      <c r="H31" s="8"/>
      <c r="I31" s="88" t="s">
        <v>73</v>
      </c>
    </row>
    <row r="32" spans="1:9" x14ac:dyDescent="0.25">
      <c r="A32" s="54"/>
      <c r="B32" s="1"/>
      <c r="C32" s="1"/>
      <c r="D32" s="1"/>
      <c r="E32" s="50"/>
      <c r="F32" s="60">
        <f>MIN(SUM(B32:E32),G32)</f>
        <v>0</v>
      </c>
      <c r="G32" s="49">
        <v>10</v>
      </c>
      <c r="H32" s="8"/>
      <c r="I32" s="80"/>
    </row>
    <row r="33" spans="1:9" x14ac:dyDescent="0.25">
      <c r="A33" s="10"/>
      <c r="B33" s="52"/>
      <c r="C33" s="53"/>
      <c r="D33" s="53"/>
      <c r="E33" s="8"/>
      <c r="F33" s="59"/>
      <c r="G33" s="54"/>
      <c r="H33" s="8"/>
      <c r="I33" s="79"/>
    </row>
    <row r="34" spans="1:9" x14ac:dyDescent="0.25">
      <c r="A34" s="11" t="s">
        <v>56</v>
      </c>
      <c r="B34" s="12"/>
      <c r="C34" s="12"/>
      <c r="D34" s="12"/>
      <c r="E34" s="12"/>
      <c r="F34" s="60">
        <f>MIN(SUM(F1:F33),G34)</f>
        <v>0</v>
      </c>
      <c r="G34" s="49">
        <f>SUM(G1:G33)</f>
        <v>58</v>
      </c>
      <c r="H34" s="8"/>
      <c r="I34" s="79"/>
    </row>
    <row r="35" spans="1:9" x14ac:dyDescent="0.25">
      <c r="A35" s="98"/>
      <c r="B35" s="76"/>
    </row>
  </sheetData>
  <sheetProtection password="F5D3" sheet="1" objects="1" scenarios="1"/>
  <mergeCells count="2">
    <mergeCell ref="A1:B1"/>
    <mergeCell ref="A2:C2"/>
  </mergeCells>
  <dataValidations disablePrompts="1" xWindow="311" yWindow="744" count="11">
    <dataValidation type="whole" operator="equal" allowBlank="1" showInputMessage="1" showErrorMessage="1" errorTitle="Gold Star" error="You must enter 10 if the Gold Star Award was achieved" promptTitle="Gold Star" prompt="Enter 10 if the Gold Star Award was achieved" sqref="B11 B16 B32">
      <formula1>10</formula1>
    </dataValidation>
    <dataValidation type="whole" operator="equal" allowBlank="1" showInputMessage="1" showErrorMessage="1" errorTitle="Silver Award" error="You must enter 7 if the Silver Star Award was achieved" promptTitle="Silver Star" prompt="Enter 7 if the Silver Star Award was achieved" sqref="C11 C16 C32">
      <formula1>7</formula1>
    </dataValidation>
    <dataValidation type="whole" operator="equal" allowBlank="1" showInputMessage="1" showErrorMessage="1" errorTitle="Participation" error="You must enter 1 if you took part in the Star Award" promptTitle="Participation" prompt="Enter 1 if you took part in the Star Award" sqref="E21:E26 E6">
      <formula1>1</formula1>
    </dataValidation>
    <dataValidation type="whole" operator="equal" allowBlank="1" showInputMessage="1" showErrorMessage="1" errorTitle="Silver Star" error="You must enter 3 if the Silver Star Award was achieved" promptTitle="Silver Star" prompt="Enter 3 if the Silver Star Award was achieved" sqref="C21:C26">
      <formula1>3</formula1>
    </dataValidation>
    <dataValidation type="whole" operator="equal" allowBlank="1" showInputMessage="1" showErrorMessage="1" errorTitle="Bronze Star" error="You must enter 2 if the Bronze Star Award was achieved" promptTitle="Bronze Star" prompt="Enter 2 if the Bronze Star Award was achieved" sqref="D21:D26">
      <formula1>2</formula1>
    </dataValidation>
    <dataValidation type="whole" operator="equal" allowBlank="1" showInputMessage="1" showErrorMessage="1" error="You must enter 4 if the Bronze Star Award was achieved" promptTitle="Bronze Star" prompt="Enter 4 if the Bronze Star Award was achieved" sqref="D11 D16 D32">
      <formula1>4</formula1>
    </dataValidation>
    <dataValidation type="whole" operator="equal" allowBlank="1" showInputMessage="1" showErrorMessage="1" errorTitle="Participation" error="You must enter 2 if you took part in the Star Award" promptTitle="Participation" prompt="Enter 2 if you took part in the Star Award" sqref="E11 E16 E32">
      <formula1>2</formula1>
    </dataValidation>
    <dataValidation type="whole" operator="equal" allowBlank="1" showInputMessage="1" showErrorMessage="1" errorTitle="Gold Star" error="You must enter 4 if the Gold Star Award was achieved" promptTitle="Gold Star" prompt="Enter 4 if the Gold Star Award was achieved" sqref="B21:B26 B6">
      <formula1>4</formula1>
    </dataValidation>
    <dataValidation allowBlank="1" showInputMessage="1" showErrorMessage="1" promptTitle="Star Awards" prompt="Click on the Star Awards tab at the bottom of this sheet to enter Star Awards points" sqref="F9 F4"/>
    <dataValidation type="whole" operator="equal" allowBlank="1" showInputMessage="1" showErrorMessage="1" errorTitle="Silver Award" error="You must enter 3 if the Silver Star Award was achieved" promptTitle="Silver Star" prompt="Enter 3 if the Silver Star Award was achieved" sqref="C6">
      <formula1>3</formula1>
    </dataValidation>
    <dataValidation type="whole" operator="equal" allowBlank="1" showInputMessage="1" showErrorMessage="1" error="You must enter 2 if the Bronze Star Award was achieved" promptTitle="Bronze Star" prompt="Enter 2 if the Bronze Star Award was achieved" sqref="D6">
      <formula1>2</formula1>
    </dataValidation>
  </dataValidations>
  <pageMargins left="0.7" right="0.7" top="0.75" bottom="0.75" header="0.3" footer="0.3"/>
  <pageSetup paperSize="9" orientation="portrait" r:id="rId1"/>
  <ignoredErrors>
    <ignoredError sqref="B27 C27:E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>
      <selection sqref="A1:B1"/>
    </sheetView>
  </sheetViews>
  <sheetFormatPr defaultRowHeight="15" x14ac:dyDescent="0.25"/>
  <cols>
    <col min="1" max="1" width="13.7109375" style="30" bestFit="1" customWidth="1"/>
    <col min="2" max="10" width="9.140625" style="76"/>
    <col min="11" max="11" width="9.140625" style="77"/>
    <col min="12" max="14" width="9.140625" style="30"/>
    <col min="15" max="15" width="9.140625" style="30" customWidth="1"/>
    <col min="16" max="16384" width="9.140625" style="30"/>
  </cols>
  <sheetData>
    <row r="1" spans="1:15" ht="21" x14ac:dyDescent="0.35">
      <c r="A1" s="133" t="s">
        <v>48</v>
      </c>
      <c r="B1" s="144"/>
      <c r="C1" s="63"/>
      <c r="D1" s="63"/>
      <c r="E1" s="63"/>
      <c r="F1" s="63"/>
      <c r="G1" s="63"/>
      <c r="H1" s="64"/>
      <c r="I1" s="65"/>
      <c r="J1" s="46"/>
      <c r="K1" s="89" t="s">
        <v>74</v>
      </c>
    </row>
    <row r="2" spans="1:15" ht="15" customHeight="1" x14ac:dyDescent="0.3">
      <c r="A2" s="131" t="s">
        <v>0</v>
      </c>
      <c r="B2" s="145"/>
      <c r="C2" s="145"/>
      <c r="D2" s="46"/>
      <c r="E2" s="46"/>
      <c r="F2" s="46"/>
      <c r="G2" s="46"/>
      <c r="H2" s="36" t="s">
        <v>34</v>
      </c>
      <c r="I2" s="26" t="s">
        <v>36</v>
      </c>
      <c r="J2" s="47"/>
      <c r="K2" s="89" t="s">
        <v>75</v>
      </c>
      <c r="L2" s="89"/>
    </row>
    <row r="3" spans="1:15" ht="15" customHeight="1" x14ac:dyDescent="0.3">
      <c r="A3" s="51" t="s">
        <v>45</v>
      </c>
      <c r="B3" s="52"/>
      <c r="C3" s="52"/>
      <c r="D3" s="66"/>
      <c r="E3" s="46"/>
      <c r="F3" s="46"/>
      <c r="G3" s="46"/>
      <c r="H3" s="36" t="s">
        <v>35</v>
      </c>
      <c r="I3" s="26" t="s">
        <v>35</v>
      </c>
      <c r="J3" s="47"/>
      <c r="K3" s="89" t="s">
        <v>76</v>
      </c>
    </row>
    <row r="4" spans="1:15" ht="15" customHeight="1" x14ac:dyDescent="0.25">
      <c r="A4" s="59" t="s">
        <v>50</v>
      </c>
      <c r="B4" s="26" t="s">
        <v>8</v>
      </c>
      <c r="C4" s="26" t="s">
        <v>9</v>
      </c>
      <c r="D4" s="26" t="s">
        <v>10</v>
      </c>
      <c r="E4" s="26" t="s">
        <v>11</v>
      </c>
      <c r="F4" s="26" t="s">
        <v>12</v>
      </c>
      <c r="G4" s="55" t="s">
        <v>13</v>
      </c>
      <c r="H4" s="24"/>
      <c r="I4" s="27"/>
      <c r="J4" s="46"/>
      <c r="K4" s="77" t="s">
        <v>57</v>
      </c>
    </row>
    <row r="5" spans="1:15" ht="15" customHeight="1" x14ac:dyDescent="0.25">
      <c r="A5" s="56" t="s">
        <v>39</v>
      </c>
      <c r="B5" s="57">
        <v>10</v>
      </c>
      <c r="C5" s="57">
        <v>9</v>
      </c>
      <c r="D5" s="57">
        <v>8</v>
      </c>
      <c r="E5" s="57">
        <v>7</v>
      </c>
      <c r="F5" s="57">
        <v>6</v>
      </c>
      <c r="G5" s="58">
        <v>5</v>
      </c>
      <c r="H5" s="26"/>
      <c r="I5" s="27"/>
      <c r="J5" s="46"/>
      <c r="K5" s="87" t="s">
        <v>66</v>
      </c>
    </row>
    <row r="6" spans="1:15" ht="15" customHeight="1" x14ac:dyDescent="0.25">
      <c r="A6" s="54" t="s">
        <v>15</v>
      </c>
      <c r="B6" s="1"/>
      <c r="C6" s="1"/>
      <c r="D6" s="1"/>
      <c r="E6" s="1"/>
      <c r="F6" s="1"/>
      <c r="G6" s="50"/>
      <c r="H6" s="60">
        <f>MIN(SUM(B6:G6),I6)</f>
        <v>0</v>
      </c>
      <c r="I6" s="49">
        <v>10</v>
      </c>
      <c r="J6" s="46"/>
      <c r="K6" s="88" t="s">
        <v>69</v>
      </c>
      <c r="O6" s="40"/>
    </row>
    <row r="7" spans="1:15" ht="15" customHeight="1" x14ac:dyDescent="0.25">
      <c r="A7" s="10"/>
      <c r="B7" s="46"/>
      <c r="C7" s="46"/>
      <c r="D7" s="46"/>
      <c r="E7" s="46"/>
      <c r="F7" s="46"/>
      <c r="G7" s="46"/>
      <c r="H7" s="26"/>
      <c r="I7" s="27"/>
      <c r="J7" s="46"/>
      <c r="K7" s="79"/>
    </row>
    <row r="8" spans="1:15" ht="15" customHeight="1" x14ac:dyDescent="0.3">
      <c r="A8" s="51" t="s">
        <v>44</v>
      </c>
      <c r="B8" s="67" t="s">
        <v>49</v>
      </c>
      <c r="C8" s="46"/>
      <c r="D8" s="46"/>
      <c r="E8" s="46"/>
      <c r="F8" s="46"/>
      <c r="G8" s="46"/>
      <c r="H8" s="26"/>
      <c r="I8" s="27"/>
      <c r="J8" s="46"/>
    </row>
    <row r="9" spans="1:15" ht="15" customHeight="1" x14ac:dyDescent="0.25">
      <c r="A9" s="7" t="s">
        <v>27</v>
      </c>
      <c r="B9" s="52"/>
      <c r="C9" s="52"/>
      <c r="D9" s="66"/>
      <c r="E9" s="46"/>
      <c r="F9" s="46"/>
      <c r="G9" s="46"/>
      <c r="H9" s="26"/>
      <c r="I9" s="27"/>
      <c r="J9" s="46"/>
    </row>
    <row r="10" spans="1:15" ht="15" customHeight="1" x14ac:dyDescent="0.25">
      <c r="A10" s="59" t="s">
        <v>50</v>
      </c>
      <c r="B10" s="26" t="s">
        <v>8</v>
      </c>
      <c r="C10" s="26" t="s">
        <v>9</v>
      </c>
      <c r="D10" s="26" t="s">
        <v>10</v>
      </c>
      <c r="E10" s="26" t="s">
        <v>11</v>
      </c>
      <c r="F10" s="26" t="s">
        <v>12</v>
      </c>
      <c r="G10" s="55" t="s">
        <v>13</v>
      </c>
      <c r="H10" s="26"/>
      <c r="I10" s="27"/>
      <c r="J10" s="46"/>
      <c r="K10" s="77" t="s">
        <v>57</v>
      </c>
      <c r="O10" s="40"/>
    </row>
    <row r="11" spans="1:15" ht="15" customHeight="1" x14ac:dyDescent="0.25">
      <c r="A11" s="56" t="s">
        <v>39</v>
      </c>
      <c r="B11" s="57">
        <v>10</v>
      </c>
      <c r="C11" s="57">
        <v>9</v>
      </c>
      <c r="D11" s="57">
        <v>8</v>
      </c>
      <c r="E11" s="57">
        <v>7</v>
      </c>
      <c r="F11" s="57">
        <v>6</v>
      </c>
      <c r="G11" s="58">
        <v>5</v>
      </c>
      <c r="H11" s="26"/>
      <c r="I11" s="27"/>
      <c r="J11" s="46"/>
      <c r="K11" s="87" t="s">
        <v>66</v>
      </c>
    </row>
    <row r="12" spans="1:15" ht="15" customHeight="1" x14ac:dyDescent="0.25">
      <c r="A12" s="54" t="s">
        <v>16</v>
      </c>
      <c r="B12" s="1"/>
      <c r="C12" s="1"/>
      <c r="D12" s="1"/>
      <c r="E12" s="1"/>
      <c r="F12" s="1"/>
      <c r="G12" s="50"/>
      <c r="H12" s="68"/>
      <c r="I12" s="68">
        <f>MAX(B12:G12)</f>
        <v>0</v>
      </c>
      <c r="J12" s="46"/>
      <c r="K12" s="88" t="s">
        <v>70</v>
      </c>
    </row>
    <row r="13" spans="1:15" ht="15" customHeight="1" x14ac:dyDescent="0.25">
      <c r="A13" s="54" t="s">
        <v>110</v>
      </c>
      <c r="B13" s="1"/>
      <c r="C13" s="1"/>
      <c r="D13" s="1"/>
      <c r="E13" s="1"/>
      <c r="F13" s="1"/>
      <c r="G13" s="50"/>
      <c r="H13" s="68"/>
      <c r="I13" s="68">
        <f t="shared" ref="I13:I17" si="0">MAX(B13:G13)</f>
        <v>0</v>
      </c>
      <c r="J13" s="46"/>
    </row>
    <row r="14" spans="1:15" ht="15" customHeight="1" x14ac:dyDescent="0.25">
      <c r="A14" s="54" t="s">
        <v>17</v>
      </c>
      <c r="B14" s="1"/>
      <c r="C14" s="1"/>
      <c r="D14" s="1"/>
      <c r="E14" s="1"/>
      <c r="F14" s="1"/>
      <c r="G14" s="50"/>
      <c r="H14" s="68"/>
      <c r="I14" s="68">
        <f t="shared" si="0"/>
        <v>0</v>
      </c>
      <c r="J14" s="46"/>
      <c r="K14" s="89" t="s">
        <v>111</v>
      </c>
    </row>
    <row r="15" spans="1:15" ht="15" customHeight="1" x14ac:dyDescent="0.25">
      <c r="A15" s="54" t="s">
        <v>18</v>
      </c>
      <c r="B15" s="1"/>
      <c r="C15" s="1"/>
      <c r="D15" s="1"/>
      <c r="E15" s="1"/>
      <c r="F15" s="1"/>
      <c r="G15" s="50"/>
      <c r="H15" s="68"/>
      <c r="I15" s="68">
        <f t="shared" si="0"/>
        <v>0</v>
      </c>
      <c r="J15" s="46"/>
    </row>
    <row r="16" spans="1:15" ht="15" customHeight="1" x14ac:dyDescent="0.25">
      <c r="A16" s="54" t="s">
        <v>22</v>
      </c>
      <c r="B16" s="1"/>
      <c r="C16" s="1"/>
      <c r="D16" s="1"/>
      <c r="E16" s="1"/>
      <c r="F16" s="1"/>
      <c r="G16" s="50"/>
      <c r="H16" s="68"/>
      <c r="I16" s="68">
        <f t="shared" si="0"/>
        <v>0</v>
      </c>
      <c r="J16" s="46"/>
    </row>
    <row r="17" spans="1:15" ht="15" customHeight="1" x14ac:dyDescent="0.25">
      <c r="A17" s="54" t="s">
        <v>20</v>
      </c>
      <c r="B17" s="1"/>
      <c r="C17" s="1"/>
      <c r="D17" s="1"/>
      <c r="E17" s="1"/>
      <c r="F17" s="1"/>
      <c r="G17" s="50"/>
      <c r="H17" s="68"/>
      <c r="I17" s="68">
        <f t="shared" si="0"/>
        <v>0</v>
      </c>
      <c r="J17" s="46"/>
    </row>
    <row r="18" spans="1:15" ht="15" customHeight="1" x14ac:dyDescent="0.25">
      <c r="A18" s="59" t="s">
        <v>47</v>
      </c>
      <c r="B18" s="69">
        <f>SUM(B12:B17)</f>
        <v>0</v>
      </c>
      <c r="C18" s="70">
        <f t="shared" ref="C18:G18" si="1">SUM(C12:C17)</f>
        <v>0</v>
      </c>
      <c r="D18" s="70">
        <f t="shared" si="1"/>
        <v>0</v>
      </c>
      <c r="E18" s="70">
        <f t="shared" si="1"/>
        <v>0</v>
      </c>
      <c r="F18" s="70">
        <f t="shared" si="1"/>
        <v>0</v>
      </c>
      <c r="G18" s="71">
        <f t="shared" si="1"/>
        <v>0</v>
      </c>
      <c r="H18" s="72">
        <f>MIN(SUM(I12:I17),I18)</f>
        <v>0</v>
      </c>
      <c r="I18" s="49">
        <v>40</v>
      </c>
      <c r="J18" s="46"/>
    </row>
    <row r="19" spans="1:15" ht="15" customHeight="1" x14ac:dyDescent="0.25">
      <c r="A19" s="10"/>
      <c r="B19" s="46"/>
      <c r="C19" s="46"/>
      <c r="D19" s="46"/>
      <c r="E19" s="46"/>
      <c r="F19" s="46"/>
      <c r="G19" s="46"/>
      <c r="H19" s="26"/>
      <c r="I19" s="27"/>
      <c r="J19" s="46"/>
    </row>
    <row r="20" spans="1:15" ht="15" customHeight="1" x14ac:dyDescent="0.25">
      <c r="A20" s="7" t="s">
        <v>28</v>
      </c>
      <c r="B20" s="52"/>
      <c r="C20" s="52"/>
      <c r="D20" s="66"/>
      <c r="E20" s="46"/>
      <c r="F20" s="46"/>
      <c r="G20" s="46"/>
      <c r="H20" s="26"/>
      <c r="I20" s="27"/>
      <c r="J20" s="46"/>
      <c r="O20" s="40"/>
    </row>
    <row r="21" spans="1:15" ht="15" customHeight="1" x14ac:dyDescent="0.25">
      <c r="A21" s="59" t="s">
        <v>50</v>
      </c>
      <c r="B21" s="26" t="s">
        <v>8</v>
      </c>
      <c r="C21" s="26" t="s">
        <v>9</v>
      </c>
      <c r="D21" s="26" t="s">
        <v>10</v>
      </c>
      <c r="E21" s="26" t="s">
        <v>13</v>
      </c>
      <c r="F21" s="46"/>
      <c r="G21" s="46"/>
      <c r="H21" s="26"/>
      <c r="I21" s="27"/>
      <c r="J21" s="46"/>
      <c r="K21" s="77" t="s">
        <v>57</v>
      </c>
      <c r="O21" s="40"/>
    </row>
    <row r="22" spans="1:15" ht="15" customHeight="1" x14ac:dyDescent="0.25">
      <c r="A22" s="56" t="s">
        <v>39</v>
      </c>
      <c r="B22" s="57">
        <v>5</v>
      </c>
      <c r="C22" s="57">
        <v>4</v>
      </c>
      <c r="D22" s="57">
        <v>3</v>
      </c>
      <c r="E22" s="57">
        <v>2</v>
      </c>
      <c r="F22" s="46"/>
      <c r="G22" s="46"/>
      <c r="H22" s="26"/>
      <c r="I22" s="27"/>
      <c r="J22" s="46"/>
      <c r="K22" s="87" t="s">
        <v>66</v>
      </c>
    </row>
    <row r="23" spans="1:15" ht="15" customHeight="1" x14ac:dyDescent="0.25">
      <c r="A23" s="54" t="s">
        <v>19</v>
      </c>
      <c r="B23" s="1"/>
      <c r="C23" s="1"/>
      <c r="D23" s="1"/>
      <c r="E23" s="1"/>
      <c r="F23" s="73"/>
      <c r="G23" s="73"/>
      <c r="H23" s="68"/>
      <c r="I23" s="68">
        <f>MAX(B23:E23)</f>
        <v>0</v>
      </c>
      <c r="J23" s="46"/>
      <c r="K23" s="88" t="s">
        <v>71</v>
      </c>
    </row>
    <row r="24" spans="1:15" ht="15" customHeight="1" x14ac:dyDescent="0.25">
      <c r="A24" s="54" t="s">
        <v>21</v>
      </c>
      <c r="B24" s="1"/>
      <c r="C24" s="1"/>
      <c r="D24" s="1"/>
      <c r="E24" s="1"/>
      <c r="F24" s="73"/>
      <c r="G24" s="73"/>
      <c r="H24" s="68"/>
      <c r="I24" s="68">
        <f>MAX(B24:E24)</f>
        <v>0</v>
      </c>
      <c r="J24" s="46"/>
      <c r="K24" s="77" t="s">
        <v>82</v>
      </c>
    </row>
    <row r="25" spans="1:15" ht="15" customHeight="1" x14ac:dyDescent="0.25">
      <c r="A25" s="59" t="s">
        <v>47</v>
      </c>
      <c r="B25" s="27">
        <f>SUM(B23:B24)</f>
        <v>0</v>
      </c>
      <c r="C25" s="27">
        <f>SUM(C23:C24)</f>
        <v>0</v>
      </c>
      <c r="D25" s="27">
        <f>SUM(D23:D24)</f>
        <v>0</v>
      </c>
      <c r="E25" s="27">
        <f>SUM(E23:E24)</f>
        <v>0</v>
      </c>
      <c r="F25" s="46"/>
      <c r="G25" s="46"/>
      <c r="H25" s="60">
        <f>MIN(SUM(I23:I24),I25)</f>
        <v>0</v>
      </c>
      <c r="I25" s="49">
        <v>5</v>
      </c>
      <c r="J25" s="46"/>
    </row>
    <row r="26" spans="1:15" ht="15" customHeight="1" x14ac:dyDescent="0.25">
      <c r="A26" s="10"/>
      <c r="B26" s="46"/>
      <c r="C26" s="46"/>
      <c r="D26" s="46"/>
      <c r="E26" s="46"/>
      <c r="F26" s="46"/>
      <c r="G26" s="46"/>
      <c r="H26" s="26"/>
      <c r="I26" s="27"/>
      <c r="J26" s="46"/>
    </row>
    <row r="27" spans="1:15" ht="15" customHeight="1" x14ac:dyDescent="0.3">
      <c r="A27" s="51" t="s">
        <v>43</v>
      </c>
      <c r="B27" s="52"/>
      <c r="C27" s="52"/>
      <c r="D27" s="66"/>
      <c r="E27" s="46"/>
      <c r="F27" s="46"/>
      <c r="G27" s="46"/>
      <c r="H27" s="26"/>
      <c r="I27" s="27"/>
      <c r="J27" s="46"/>
      <c r="O27" s="40"/>
    </row>
    <row r="28" spans="1:15" ht="15" customHeight="1" x14ac:dyDescent="0.25">
      <c r="A28" s="59" t="s">
        <v>50</v>
      </c>
      <c r="B28" s="26" t="s">
        <v>8</v>
      </c>
      <c r="C28" s="26" t="s">
        <v>9</v>
      </c>
      <c r="D28" s="26" t="s">
        <v>10</v>
      </c>
      <c r="E28" s="26" t="s">
        <v>11</v>
      </c>
      <c r="F28" s="26" t="s">
        <v>12</v>
      </c>
      <c r="G28" s="55" t="s">
        <v>13</v>
      </c>
      <c r="H28" s="26"/>
      <c r="I28" s="27"/>
      <c r="J28" s="46"/>
      <c r="K28" s="77" t="s">
        <v>57</v>
      </c>
      <c r="O28" s="40"/>
    </row>
    <row r="29" spans="1:15" ht="15" customHeight="1" x14ac:dyDescent="0.25">
      <c r="A29" s="56" t="s">
        <v>39</v>
      </c>
      <c r="B29" s="57">
        <v>10</v>
      </c>
      <c r="C29" s="57">
        <v>9</v>
      </c>
      <c r="D29" s="57">
        <v>8</v>
      </c>
      <c r="E29" s="57">
        <v>7</v>
      </c>
      <c r="F29" s="57">
        <v>6</v>
      </c>
      <c r="G29" s="58">
        <v>5</v>
      </c>
      <c r="H29" s="26"/>
      <c r="I29" s="27"/>
      <c r="J29" s="46"/>
      <c r="K29" s="87" t="s">
        <v>66</v>
      </c>
    </row>
    <row r="30" spans="1:15" ht="15" customHeight="1" x14ac:dyDescent="0.25">
      <c r="A30" s="54" t="s">
        <v>14</v>
      </c>
      <c r="B30" s="1"/>
      <c r="C30" s="1"/>
      <c r="D30" s="1"/>
      <c r="E30" s="1"/>
      <c r="F30" s="1"/>
      <c r="G30" s="50"/>
      <c r="H30" s="60">
        <f>MIN(SUM(B30:G30),D27)</f>
        <v>0</v>
      </c>
      <c r="I30" s="49">
        <v>10</v>
      </c>
      <c r="J30" s="46"/>
      <c r="K30" s="88" t="s">
        <v>72</v>
      </c>
      <c r="N30" s="38"/>
    </row>
    <row r="31" spans="1:15" ht="15" customHeight="1" x14ac:dyDescent="0.25">
      <c r="A31" s="10"/>
      <c r="B31" s="46"/>
      <c r="C31" s="46"/>
      <c r="D31" s="46"/>
      <c r="E31" s="46"/>
      <c r="F31" s="46"/>
      <c r="G31" s="46"/>
      <c r="H31" s="26"/>
      <c r="I31" s="27"/>
      <c r="J31" s="46"/>
      <c r="O31" s="38"/>
    </row>
    <row r="32" spans="1:15" ht="15" customHeight="1" x14ac:dyDescent="0.25">
      <c r="A32" s="11" t="s">
        <v>56</v>
      </c>
      <c r="B32" s="74"/>
      <c r="C32" s="74"/>
      <c r="D32" s="74"/>
      <c r="E32" s="74"/>
      <c r="F32" s="74"/>
      <c r="G32" s="75"/>
      <c r="H32" s="72">
        <f>MIN(SUM(H1:H31),I32)</f>
        <v>0</v>
      </c>
      <c r="I32" s="49">
        <v>55</v>
      </c>
      <c r="J32" s="46"/>
    </row>
    <row r="33" spans="1:1" x14ac:dyDescent="0.25">
      <c r="A33" s="98"/>
    </row>
  </sheetData>
  <sheetProtection password="F5D3" sheet="1" objects="1" scenarios="1"/>
  <mergeCells count="2">
    <mergeCell ref="A1:B1"/>
    <mergeCell ref="A2:C2"/>
  </mergeCells>
  <dataValidations count="11">
    <dataValidation type="whole" operator="equal" allowBlank="1" showInputMessage="1" showErrorMessage="1" errorTitle="1st Place" error="You must enter 10 for 1st place" promptTitle="1st Place" prompt="Enter 10 for 1st place" sqref="B30 B6 B12:B17">
      <formula1>10</formula1>
    </dataValidation>
    <dataValidation type="whole" operator="equal" allowBlank="1" showInputMessage="1" showErrorMessage="1" errorTitle="3rd Place" error="You must enter 8 for 3rd place" promptTitle="3rd Place" prompt="Enter 8 for 3rd place" sqref="D12:D17 D6 D30">
      <formula1>8</formula1>
    </dataValidation>
    <dataValidation type="whole" operator="equal" allowBlank="1" showInputMessage="1" showErrorMessage="1" errorTitle="2nd Place" error="You must enter 9 for 2nd place" promptTitle="9th Place" prompt="Enter 9 for 2nd place" sqref="C12:C17 C6 C30">
      <formula1>9</formula1>
    </dataValidation>
    <dataValidation type="whole" operator="equal" allowBlank="1" showInputMessage="1" showErrorMessage="1" errorTitle="4th Place" error="You must enter 7 for 4th place" promptTitle="4th Place" prompt="Enter 7 for 4th place" sqref="E12:E17 E6 E30">
      <formula1>7</formula1>
    </dataValidation>
    <dataValidation type="whole" operator="equal" allowBlank="1" showInputMessage="1" showErrorMessage="1" errorTitle="5th Place" error="You must enter 6 for 5th place" promptTitle="5th Place" prompt="Enter 6 for 5th place" sqref="F12:F17 F6 F30">
      <formula1>6</formula1>
    </dataValidation>
    <dataValidation type="whole" operator="equal" allowBlank="1" showInputMessage="1" showErrorMessage="1" errorTitle="Entry" error="You must enter 5 for participating" promptTitle="Entry" prompt="Enter 5 for participating" sqref="G12:G17 G6 G30">
      <formula1>5</formula1>
    </dataValidation>
    <dataValidation type="whole" operator="equal" allowBlank="1" showInputMessage="1" showErrorMessage="1" errorTitle="1st Place" error="You must enter 5 for 1st place" promptTitle="1st Place" prompt="Enter 5 for 1st place" sqref="B23:B24">
      <formula1>5</formula1>
    </dataValidation>
    <dataValidation type="whole" operator="equal" allowBlank="1" showInputMessage="1" showErrorMessage="1" errorTitle="2nd Place" error="You must enter 4 for 2nd place" promptTitle="2nd Place" prompt="Enter 4 for 2nd place" sqref="C23:C24">
      <formula1>4</formula1>
    </dataValidation>
    <dataValidation type="whole" operator="equal" allowBlank="1" showInputMessage="1" showErrorMessage="1" errorTitle="3rd Place" error="You must enter 3 for 3rd place" promptTitle="1st Place" prompt="Enter 3 for 3rd place" sqref="D23:D24">
      <formula1>3</formula1>
    </dataValidation>
    <dataValidation type="whole" operator="equal" allowBlank="1" showInputMessage="1" showErrorMessage="1" errorTitle="Entry" error="You must enter 2 for participating" promptTitle="Entry" prompt="Enter 2 for participating" sqref="E23:E24">
      <formula1>2</formula1>
    </dataValidation>
    <dataValidation allowBlank="1" showInputMessage="1" showErrorMessage="1" promptTitle="Star Awards" prompt="Click on the Star Awards tab at the bottom of this sheet to enter Star Awards points" sqref="H4"/>
  </dataValidations>
  <pageMargins left="0.7" right="0.7" top="0.75" bottom="0.75" header="0.3" footer="0.3"/>
  <pageSetup paperSize="9" orientation="portrait" r:id="rId1"/>
  <ignoredErrors>
    <ignoredError sqref="B18:G18 B25:E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Overall</vt:lpstr>
      <vt:lpstr>Star Awards</vt:lpstr>
      <vt:lpstr>Competitions</vt:lpstr>
      <vt:lpstr>Competitions!Print_Area</vt:lpstr>
      <vt:lpstr>Overall!Print_Area</vt:lpstr>
      <vt:lpstr>'Star Awards'!Print_Area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Nigel Forshaw</cp:lastModifiedBy>
  <cp:lastPrinted>2021-02-25T08:52:04Z</cp:lastPrinted>
  <dcterms:created xsi:type="dcterms:W3CDTF">2012-05-11T08:32:12Z</dcterms:created>
  <dcterms:modified xsi:type="dcterms:W3CDTF">2021-03-08T15:04:00Z</dcterms:modified>
</cp:coreProperties>
</file>