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" yWindow="30" windowWidth="17460" windowHeight="12765"/>
  </bookViews>
  <sheets>
    <sheet name="Star Troop" sheetId="1" r:id="rId1"/>
  </sheets>
  <definedNames>
    <definedName name="st_award_final">'Star Troop'!$H$31</definedName>
    <definedName name="st_award_firsteval">'Star Troop'!$G$31</definedName>
    <definedName name="st_district">'Star Troop'!$D$8</definedName>
    <definedName name="st_evalperiod">'Star Troop'!$D$6</definedName>
    <definedName name="st_evaluator">'Star Troop'!$D$12</definedName>
    <definedName name="st_finaldate">'Star Troop'!$D$11</definedName>
    <definedName name="st_firstdate">'Star Troop'!$D$10</definedName>
    <definedName name="st_numboys">'Star Troop'!$H$9</definedName>
    <definedName name="st_numgirls">'Star Troop'!$H$10</definedName>
    <definedName name="st_numpatrols">'Star Troop'!$H$7</definedName>
    <definedName name="st_numscouters">'Star Troop'!$H$8</definedName>
    <definedName name="st_numtotal">'Star Troop'!$H$11</definedName>
    <definedName name="st_region">'Star Troop'!$D$9</definedName>
    <definedName name="st_requirement_one">'Star Troop'!$B$15</definedName>
    <definedName name="st_total_final">'Star Troop'!$H$29</definedName>
    <definedName name="st_total_firsteval">'Star Troop'!$G$29</definedName>
    <definedName name="st_troopname">'Star Troop'!$D$7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I25" i="1"/>
  <c r="J27" i="1"/>
  <c r="I27" i="1"/>
  <c r="J28" i="1" l="1"/>
  <c r="I28" i="1"/>
  <c r="I21" i="1"/>
  <c r="J21" i="1"/>
  <c r="J23" i="1" l="1"/>
  <c r="J26" i="1"/>
  <c r="J24" i="1"/>
  <c r="J22" i="1"/>
  <c r="J20" i="1"/>
  <c r="J19" i="1"/>
  <c r="J18" i="1"/>
  <c r="J17" i="1"/>
  <c r="J16" i="1"/>
  <c r="J15" i="1"/>
  <c r="I23" i="1"/>
  <c r="I26" i="1"/>
  <c r="I24" i="1"/>
  <c r="I22" i="1"/>
  <c r="I15" i="1"/>
  <c r="I16" i="1"/>
  <c r="I17" i="1"/>
  <c r="I18" i="1"/>
  <c r="I19" i="1"/>
  <c r="I20" i="1"/>
  <c r="H11" i="1"/>
  <c r="D2" i="1"/>
  <c r="J29" i="1" l="1"/>
  <c r="H29" i="1" s="1"/>
  <c r="H31" i="1" s="1"/>
  <c r="I29" i="1"/>
  <c r="G29" i="1" s="1"/>
  <c r="G31" i="1" l="1"/>
</calcChain>
</file>

<file path=xl/sharedStrings.xml><?xml version="1.0" encoding="utf-8"?>
<sst xmlns="http://schemas.openxmlformats.org/spreadsheetml/2006/main" count="43" uniqueCount="42">
  <si>
    <t>Troop:</t>
  </si>
  <si>
    <t xml:space="preserve">District: </t>
  </si>
  <si>
    <t xml:space="preserve">Region: </t>
  </si>
  <si>
    <t>First evaluation date:</t>
  </si>
  <si>
    <t>Final evaluation date:</t>
  </si>
  <si>
    <t xml:space="preserve">Evaluator: </t>
  </si>
  <si>
    <t>Requirements</t>
  </si>
  <si>
    <t>1st Evaluation</t>
  </si>
  <si>
    <t>Final Evaluation</t>
  </si>
  <si>
    <t>You are eligible for:</t>
  </si>
  <si>
    <t>Evaluation period:</t>
  </si>
  <si>
    <t>Totals</t>
  </si>
  <si>
    <t>1st</t>
  </si>
  <si>
    <t>Final</t>
  </si>
  <si>
    <t>Number of Scouters in Troop:</t>
  </si>
  <si>
    <t>Number of Patrols in Troop:</t>
  </si>
  <si>
    <t>Scouts in Troop (male):</t>
  </si>
  <si>
    <t>Scouts in Troop (female):</t>
  </si>
  <si>
    <t>Scouts in Troop (total):</t>
  </si>
  <si>
    <t>Troop details</t>
  </si>
  <si>
    <r>
      <rPr>
        <b/>
        <sz val="11"/>
        <color theme="1"/>
        <rFont val="Verdana"/>
        <family val="2"/>
      </rPr>
      <t xml:space="preserve">Patrol System: </t>
    </r>
    <r>
      <rPr>
        <i/>
        <sz val="11"/>
        <color theme="1"/>
        <rFont val="Verdana"/>
        <family val="2"/>
      </rPr>
      <t>50% patrols have achieved a Bronze or higher award.</t>
    </r>
  </si>
  <si>
    <t>Yes / No</t>
  </si>
  <si>
    <t>You're a nation</t>
  </si>
  <si>
    <t>Signed:</t>
  </si>
  <si>
    <t>Troop Scouter</t>
  </si>
  <si>
    <t>Scout Group Leader</t>
  </si>
  <si>
    <t>Comments, details and permit numbers</t>
  </si>
  <si>
    <r>
      <rPr>
        <b/>
        <sz val="11"/>
        <color theme="1"/>
        <rFont val="Verdana"/>
        <family val="2"/>
      </rPr>
      <t xml:space="preserve">Scouter Advancement: </t>
    </r>
    <r>
      <rPr>
        <i/>
        <sz val="11"/>
        <color theme="1"/>
        <rFont val="Verdana"/>
        <family val="2"/>
      </rPr>
      <t>Each Scouter has attended a recognised training course or training workshop in the year.</t>
    </r>
  </si>
  <si>
    <r>
      <t xml:space="preserve">Troop Records:
</t>
    </r>
    <r>
      <rPr>
        <i/>
        <sz val="11"/>
        <color theme="1"/>
        <rFont val="Verdana"/>
        <family val="2"/>
      </rPr>
      <t>During the year the following records were maintained
a) Up to date progress chart displayed
b) Year at a glance / Programme plan
c) Troop equipment list
d) Scouts Digital records up to date</t>
    </r>
  </si>
  <si>
    <r>
      <t xml:space="preserve">Court of Honour: </t>
    </r>
    <r>
      <rPr>
        <i/>
        <sz val="11"/>
        <color theme="1"/>
        <rFont val="Verdana"/>
        <family val="2"/>
      </rPr>
      <t>The number of Court of Honour meetings attended by each of the Patrol Leaders in the evaluation year.</t>
    </r>
  </si>
  <si>
    <t>1 Jan 2021 - 31 Dec 2021</t>
  </si>
  <si>
    <r>
      <rPr>
        <b/>
        <sz val="11"/>
        <color theme="1"/>
        <rFont val="Verdana"/>
        <family val="2"/>
      </rPr>
      <t xml:space="preserve">Outdoors: </t>
    </r>
    <r>
      <rPr>
        <i/>
        <sz val="11"/>
        <color theme="1"/>
        <rFont val="Verdana"/>
        <family val="2"/>
      </rPr>
      <t>Number of outdoor activities (away from the hall) held this year e.g. Hike, daytrip, or special wide games.</t>
    </r>
  </si>
  <si>
    <r>
      <rPr>
        <b/>
        <sz val="11"/>
        <color theme="1"/>
        <rFont val="Verdana"/>
        <family val="2"/>
      </rPr>
      <t>Interest Badges:</t>
    </r>
    <r>
      <rPr>
        <i/>
        <sz val="11"/>
        <color theme="1"/>
        <rFont val="Verdana"/>
        <family val="2"/>
      </rPr>
      <t xml:space="preserve"> % of the scouts that have gained at least one Scoutcraft or Interest badge during the year.</t>
    </r>
  </si>
  <si>
    <r>
      <rPr>
        <b/>
        <sz val="11"/>
        <color theme="1"/>
        <rFont val="Verdana"/>
        <family val="2"/>
      </rPr>
      <t xml:space="preserve">Participation: </t>
    </r>
    <r>
      <rPr>
        <i/>
        <sz val="11"/>
        <color theme="1"/>
        <rFont val="Verdana"/>
        <family val="2"/>
      </rPr>
      <t>Number of District or Regional activities attended by the Troop during the year.</t>
    </r>
  </si>
  <si>
    <r>
      <rPr>
        <b/>
        <sz val="11"/>
        <color theme="1"/>
        <rFont val="Verdana"/>
        <family val="2"/>
      </rPr>
      <t xml:space="preserve">Advancement: </t>
    </r>
    <r>
      <rPr>
        <i/>
        <sz val="11"/>
        <color theme="1"/>
        <rFont val="Verdana"/>
        <family val="2"/>
      </rPr>
      <t>% of scouts that have earned at least 3 theme badges during the year.</t>
    </r>
  </si>
  <si>
    <r>
      <rPr>
        <b/>
        <sz val="11"/>
        <color theme="1"/>
        <rFont val="Verdana"/>
        <family val="2"/>
      </rPr>
      <t xml:space="preserve">Troop Camping: </t>
    </r>
    <r>
      <rPr>
        <i/>
        <sz val="11"/>
        <color theme="1"/>
        <rFont val="Verdana"/>
        <family val="2"/>
      </rPr>
      <t>Number of nights that all patrols have camped together as a Troop away from their hall.</t>
    </r>
  </si>
  <si>
    <r>
      <rPr>
        <b/>
        <sz val="11"/>
        <color theme="1"/>
        <rFont val="Verdana"/>
        <family val="2"/>
      </rPr>
      <t xml:space="preserve">National Challenge: </t>
    </r>
    <r>
      <rPr>
        <sz val="11"/>
        <color theme="1"/>
        <rFont val="Verdana"/>
        <family val="2"/>
      </rPr>
      <t>Number of SDG or Tide Turner badges earned by the Troop.</t>
    </r>
  </si>
  <si>
    <r>
      <rPr>
        <b/>
        <sz val="11"/>
        <color theme="1"/>
        <rFont val="Verdana"/>
        <family val="2"/>
      </rPr>
      <t xml:space="preserve">Retention: </t>
    </r>
    <r>
      <rPr>
        <i/>
        <sz val="11"/>
        <color theme="1"/>
        <rFont val="Verdana"/>
        <family val="2"/>
      </rPr>
      <t>% of scouts on last year’s census who would be under 18 and have remained in the Troop at this year’s census.</t>
    </r>
  </si>
  <si>
    <r>
      <rPr>
        <b/>
        <sz val="11"/>
        <color theme="1"/>
        <rFont val="Verdana"/>
        <family val="2"/>
      </rPr>
      <t xml:space="preserve">Number of Scouts: 
</t>
    </r>
    <r>
      <rPr>
        <i/>
        <sz val="11"/>
        <color theme="1"/>
        <rFont val="Verdana"/>
        <family val="2"/>
      </rPr>
      <t>Number of scouts in the Troop.</t>
    </r>
  </si>
  <si>
    <r>
      <rPr>
        <b/>
        <sz val="11"/>
        <color theme="1"/>
        <rFont val="Verdana"/>
        <family val="2"/>
      </rPr>
      <t xml:space="preserve">Recruitment: </t>
    </r>
    <r>
      <rPr>
        <i/>
        <sz val="11"/>
        <color theme="1"/>
        <rFont val="Verdana"/>
        <family val="2"/>
      </rPr>
      <t>Number of scouts recruited during the year.</t>
    </r>
  </si>
  <si>
    <t>v2021-1</t>
  </si>
  <si>
    <r>
      <rPr>
        <b/>
        <sz val="11"/>
        <color theme="1"/>
        <rFont val="Verdana"/>
        <family val="2"/>
      </rPr>
      <t xml:space="preserve">Communications: </t>
    </r>
    <r>
      <rPr>
        <i/>
        <sz val="11"/>
        <color theme="1"/>
        <rFont val="Verdana"/>
        <family val="2"/>
      </rPr>
      <t>There is an updated notice board and at least 2 newsetters.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</si>
</sst>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8"/>
      <color theme="1"/>
      <name val="Verdana"/>
      <family val="2"/>
    </font>
    <font>
      <b/>
      <sz val="11"/>
      <color theme="1"/>
      <name val="Verdana"/>
      <family val="2"/>
    </font>
    <font>
      <u/>
      <sz val="16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Verdana"/>
      <family val="2"/>
    </font>
    <font>
      <sz val="11"/>
      <color theme="1" tint="0.499984740745262"/>
      <name val="Verdana"/>
      <family val="2"/>
    </font>
    <font>
      <sz val="10"/>
      <color theme="1" tint="0.499984740745262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1"/>
      <color theme="0"/>
      <name val="Verdana"/>
      <family val="2"/>
    </font>
    <font>
      <sz val="1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indent="1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top"/>
    </xf>
    <xf numFmtId="0" fontId="8" fillId="0" borderId="1" xfId="0" applyFont="1" applyBorder="1" applyAlignment="1" applyProtection="1">
      <alignment horizontal="center" vertical="center"/>
    </xf>
    <xf numFmtId="9" fontId="8" fillId="0" borderId="1" xfId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/>
    </xf>
    <xf numFmtId="0" fontId="14" fillId="2" borderId="0" xfId="0" applyFont="1" applyFill="1" applyProtection="1"/>
    <xf numFmtId="0" fontId="2" fillId="3" borderId="1" xfId="0" applyFont="1" applyFill="1" applyBorder="1" applyAlignment="1" applyProtection="1">
      <alignment horizontal="lef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15" fillId="3" borderId="1" xfId="1" applyNumberFormat="1" applyFont="1" applyFill="1" applyBorder="1" applyAlignment="1" applyProtection="1">
      <alignment horizontal="center" vertical="center"/>
      <protection locked="0"/>
    </xf>
    <xf numFmtId="9" fontId="15" fillId="3" borderId="1" xfId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16" fillId="0" borderId="0" xfId="0" applyFont="1" applyAlignment="1">
      <alignment horizontal="left" vertical="center"/>
    </xf>
    <xf numFmtId="0" fontId="2" fillId="0" borderId="6" xfId="0" applyFont="1" applyBorder="1" applyProtection="1">
      <protection locked="0"/>
    </xf>
    <xf numFmtId="0" fontId="17" fillId="0" borderId="0" xfId="0" applyFont="1" applyAlignment="1" applyProtection="1">
      <alignment horizontal="right" vertical="center" wrapText="1"/>
    </xf>
    <xf numFmtId="0" fontId="4" fillId="0" borderId="0" xfId="0" applyFont="1" applyProtection="1"/>
    <xf numFmtId="0" fontId="18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CD7F32"/>
          <bgColor rgb="FFCD7F32"/>
        </patternFill>
      </fill>
    </dxf>
    <dxf>
      <fill>
        <patternFill>
          <fgColor rgb="FFC0C0C0"/>
          <bgColor rgb="FFC0C0C0"/>
        </patternFill>
      </fill>
    </dxf>
    <dxf>
      <fill>
        <patternFill>
          <fgColor rgb="FFDAA520"/>
          <bgColor rgb="FFFFD70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006100"/>
      <color rgb="FFC6EFCE"/>
      <color rgb="FFC0C0C0"/>
      <color rgb="FFFFD700"/>
      <color rgb="FFCD7F32"/>
      <color rgb="FFCD9D32"/>
      <color rgb="FFDAA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1428750</xdr:colOff>
      <xdr:row>3</xdr:row>
      <xdr:rowOff>174625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150"/>
          <a:ext cx="1733550" cy="542925"/>
        </a:xfrm>
        <a:prstGeom prst="rect">
          <a:avLst/>
        </a:prstGeom>
      </xdr:spPr>
    </xdr:pic>
    <xdr:clientData/>
  </xdr:twoCellAnchor>
  <xdr:twoCellAnchor>
    <xdr:from>
      <xdr:col>10</xdr:col>
      <xdr:colOff>137585</xdr:colOff>
      <xdr:row>5</xdr:row>
      <xdr:rowOff>0</xdr:rowOff>
    </xdr:from>
    <xdr:to>
      <xdr:col>10</xdr:col>
      <xdr:colOff>3323170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1CD034E-2A64-4AE2-860E-AE4F0EA7C5EC}"/>
            </a:ext>
          </a:extLst>
        </xdr:cNvPr>
        <xdr:cNvSpPr txBox="1"/>
      </xdr:nvSpPr>
      <xdr:spPr>
        <a:xfrm>
          <a:off x="7810502" y="899583"/>
          <a:ext cx="318558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defTabSz="576000"/>
          <a:r>
            <a:rPr lang="en-ZA" sz="1600" b="1" i="0" u="sng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Requirements</a:t>
          </a:r>
          <a:r>
            <a:rPr lang="en-ZA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defTabSz="576000"/>
          <a:endParaRPr lang="en-ZA" sz="1100" b="1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Participation: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1 - 5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Bronze Award:	6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- 8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Silver Award:</a:t>
          </a:r>
          <a:r>
            <a:rPr lang="en-ZA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9 - 11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 Award: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12 - 14 aspects achieved.</a:t>
          </a:r>
          <a:endParaRPr lang="en-ZA" sz="1100" b="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5"/>
  <sheetViews>
    <sheetView showGridLines="0" showRowColHeaders="0" tabSelected="1" zoomScale="90" zoomScaleNormal="90" workbookViewId="0">
      <selection activeCell="D7" sqref="D7"/>
    </sheetView>
  </sheetViews>
  <sheetFormatPr defaultRowHeight="14.25" x14ac:dyDescent="0.2"/>
  <cols>
    <col min="1" max="1" width="3.5703125" style="2" customWidth="1"/>
    <col min="2" max="2" width="4.42578125" style="2" customWidth="1"/>
    <col min="3" max="3" width="26.140625" style="2" customWidth="1"/>
    <col min="4" max="4" width="33.5703125" style="2" customWidth="1"/>
    <col min="5" max="5" width="3.7109375" style="2" customWidth="1"/>
    <col min="6" max="6" width="14.85546875" style="2" customWidth="1"/>
    <col min="7" max="8" width="17.42578125" style="2" customWidth="1"/>
    <col min="9" max="9" width="4.140625" style="2" hidden="1" customWidth="1"/>
    <col min="10" max="10" width="6.85546875" style="2" hidden="1" customWidth="1"/>
    <col min="11" max="11" width="50" style="2" customWidth="1"/>
    <col min="12" max="16384" width="9.140625" style="2"/>
  </cols>
  <sheetData>
    <row r="2" spans="2:12" ht="14.45" customHeight="1" x14ac:dyDescent="0.2">
      <c r="D2" s="47" t="str">
        <f>"Star Troop evaluation" &amp;IF(D7&gt;""," - "&amp;D7,"")</f>
        <v>Star Troop evaluation</v>
      </c>
      <c r="E2" s="47"/>
      <c r="F2" s="47"/>
      <c r="G2" s="47"/>
      <c r="H2" s="47"/>
      <c r="I2" s="47"/>
      <c r="J2" s="47"/>
      <c r="K2" s="47"/>
    </row>
    <row r="3" spans="2:12" ht="14.45" customHeight="1" x14ac:dyDescent="0.2">
      <c r="D3" s="47"/>
      <c r="E3" s="47"/>
      <c r="F3" s="47"/>
      <c r="G3" s="47"/>
      <c r="H3" s="47"/>
      <c r="I3" s="47"/>
      <c r="J3" s="47"/>
      <c r="K3" s="47"/>
    </row>
    <row r="4" spans="2:12" ht="14.45" customHeight="1" x14ac:dyDescent="0.2">
      <c r="D4" s="47"/>
      <c r="E4" s="47"/>
      <c r="F4" s="47"/>
      <c r="G4" s="47"/>
      <c r="H4" s="47"/>
      <c r="I4" s="47"/>
      <c r="J4" s="47"/>
      <c r="K4" s="47"/>
    </row>
    <row r="5" spans="2:12" x14ac:dyDescent="0.2">
      <c r="D5" s="38"/>
    </row>
    <row r="6" spans="2:12" ht="17.25" customHeight="1" x14ac:dyDescent="0.2">
      <c r="C6" s="3" t="s">
        <v>10</v>
      </c>
      <c r="D6" s="29" t="s">
        <v>30</v>
      </c>
      <c r="F6" s="48" t="s">
        <v>19</v>
      </c>
      <c r="G6" s="48"/>
      <c r="H6" s="48"/>
      <c r="I6" s="4"/>
      <c r="J6" s="4"/>
      <c r="K6" s="50"/>
      <c r="L6" s="50"/>
    </row>
    <row r="7" spans="2:12" ht="17.25" customHeight="1" x14ac:dyDescent="0.2">
      <c r="C7" s="3" t="s">
        <v>0</v>
      </c>
      <c r="D7" s="25"/>
      <c r="F7" s="49" t="s">
        <v>15</v>
      </c>
      <c r="G7" s="49"/>
      <c r="H7" s="27"/>
      <c r="I7" s="4"/>
      <c r="J7" s="4"/>
      <c r="K7" s="6"/>
      <c r="L7" s="7"/>
    </row>
    <row r="8" spans="2:12" ht="17.25" customHeight="1" x14ac:dyDescent="0.2">
      <c r="C8" s="3" t="s">
        <v>1</v>
      </c>
      <c r="D8" s="25"/>
      <c r="F8" s="49" t="s">
        <v>14</v>
      </c>
      <c r="G8" s="49"/>
      <c r="H8" s="27"/>
      <c r="I8" s="4"/>
      <c r="J8" s="4"/>
      <c r="K8" s="6"/>
      <c r="L8" s="7"/>
    </row>
    <row r="9" spans="2:12" ht="17.25" customHeight="1" x14ac:dyDescent="0.2">
      <c r="C9" s="3" t="s">
        <v>2</v>
      </c>
      <c r="D9" s="25"/>
      <c r="F9" s="49" t="s">
        <v>16</v>
      </c>
      <c r="G9" s="49"/>
      <c r="H9" s="27"/>
      <c r="I9" s="4"/>
      <c r="J9" s="4"/>
      <c r="K9" s="6"/>
      <c r="L9" s="7"/>
    </row>
    <row r="10" spans="2:12" ht="17.25" customHeight="1" x14ac:dyDescent="0.2">
      <c r="C10" s="3" t="s">
        <v>3</v>
      </c>
      <c r="D10" s="26"/>
      <c r="F10" s="49" t="s">
        <v>17</v>
      </c>
      <c r="G10" s="49"/>
      <c r="H10" s="27"/>
      <c r="I10" s="4"/>
      <c r="J10" s="4"/>
      <c r="K10" s="6"/>
      <c r="L10" s="7"/>
    </row>
    <row r="11" spans="2:12" ht="17.25" customHeight="1" x14ac:dyDescent="0.2">
      <c r="C11" s="3" t="s">
        <v>4</v>
      </c>
      <c r="D11" s="26"/>
      <c r="F11" s="49" t="s">
        <v>18</v>
      </c>
      <c r="G11" s="49"/>
      <c r="H11" s="28" t="str">
        <f>IF(H10+H9&gt;0,H10+H9,"")</f>
        <v/>
      </c>
      <c r="J11" s="8"/>
    </row>
    <row r="12" spans="2:12" ht="17.25" customHeight="1" x14ac:dyDescent="0.2">
      <c r="C12" s="3" t="s">
        <v>5</v>
      </c>
      <c r="D12" s="25"/>
      <c r="J12" s="8"/>
    </row>
    <row r="14" spans="2:12" ht="21.75" customHeight="1" x14ac:dyDescent="0.2">
      <c r="F14" s="20" t="s">
        <v>6</v>
      </c>
      <c r="G14" s="20" t="s">
        <v>7</v>
      </c>
      <c r="H14" s="20" t="s">
        <v>8</v>
      </c>
      <c r="I14" s="10" t="s">
        <v>12</v>
      </c>
      <c r="J14" s="10" t="s">
        <v>13</v>
      </c>
      <c r="K14" s="9" t="s">
        <v>26</v>
      </c>
    </row>
    <row r="15" spans="2:12" ht="46.5" customHeight="1" x14ac:dyDescent="0.2">
      <c r="B15" s="11">
        <v>1</v>
      </c>
      <c r="C15" s="42" t="s">
        <v>31</v>
      </c>
      <c r="D15" s="42"/>
      <c r="E15" s="42"/>
      <c r="F15" s="14">
        <v>4</v>
      </c>
      <c r="G15" s="30"/>
      <c r="H15" s="30"/>
      <c r="I15" s="5">
        <f t="shared" ref="I15:I17" si="0">IF(AND(G15&gt;=F15,G15&gt;0),1,0)</f>
        <v>0</v>
      </c>
      <c r="J15" s="5">
        <f t="shared" ref="J15:J17" si="1">IF(AND(H15&gt;=F15,H15&gt;0),1,0)</f>
        <v>0</v>
      </c>
      <c r="K15" s="1"/>
    </row>
    <row r="16" spans="2:12" ht="28.5" customHeight="1" x14ac:dyDescent="0.2">
      <c r="B16" s="11">
        <v>2</v>
      </c>
      <c r="C16" s="42" t="s">
        <v>20</v>
      </c>
      <c r="D16" s="42"/>
      <c r="E16" s="42"/>
      <c r="F16" s="22">
        <v>0.5</v>
      </c>
      <c r="G16" s="31"/>
      <c r="H16" s="31"/>
      <c r="I16" s="5">
        <f t="shared" si="0"/>
        <v>0</v>
      </c>
      <c r="J16" s="5">
        <f t="shared" si="1"/>
        <v>0</v>
      </c>
      <c r="K16" s="1"/>
    </row>
    <row r="17" spans="1:11" ht="30.75" customHeight="1" x14ac:dyDescent="0.2">
      <c r="B17" s="11">
        <v>3</v>
      </c>
      <c r="C17" s="42" t="s">
        <v>35</v>
      </c>
      <c r="D17" s="42"/>
      <c r="E17" s="42"/>
      <c r="F17" s="12">
        <v>2</v>
      </c>
      <c r="G17" s="30"/>
      <c r="H17" s="30"/>
      <c r="I17" s="5">
        <f t="shared" si="0"/>
        <v>0</v>
      </c>
      <c r="J17" s="5">
        <f t="shared" si="1"/>
        <v>0</v>
      </c>
      <c r="K17" s="1"/>
    </row>
    <row r="18" spans="1:11" ht="30.75" customHeight="1" x14ac:dyDescent="0.2">
      <c r="B18" s="11">
        <v>4</v>
      </c>
      <c r="C18" s="42" t="s">
        <v>34</v>
      </c>
      <c r="D18" s="42"/>
      <c r="E18" s="42"/>
      <c r="F18" s="13">
        <v>0.65</v>
      </c>
      <c r="G18" s="31"/>
      <c r="H18" s="31"/>
      <c r="I18" s="5">
        <f>IF(AND(G18&gt;=F18,G18&gt;0),1,0)</f>
        <v>0</v>
      </c>
      <c r="J18" s="5">
        <f>IF(AND(H18&gt;=F18,H18&gt;0),1,0)</f>
        <v>0</v>
      </c>
      <c r="K18" s="1"/>
    </row>
    <row r="19" spans="1:11" ht="28.5" customHeight="1" x14ac:dyDescent="0.2">
      <c r="B19" s="11">
        <v>5</v>
      </c>
      <c r="C19" s="42" t="s">
        <v>32</v>
      </c>
      <c r="D19" s="42"/>
      <c r="E19" s="42"/>
      <c r="F19" s="22">
        <v>0.65</v>
      </c>
      <c r="G19" s="31"/>
      <c r="H19" s="31"/>
      <c r="I19" s="5">
        <f t="shared" ref="I19:I24" si="2">IF(AND(G19&gt;=F19,G19&gt;0),1,0)</f>
        <v>0</v>
      </c>
      <c r="J19" s="5">
        <f t="shared" ref="J19:J24" si="3">IF(AND(H19&gt;=F19,H19&gt;0),1,0)</f>
        <v>0</v>
      </c>
      <c r="K19" s="1"/>
    </row>
    <row r="20" spans="1:11" ht="28.5" customHeight="1" x14ac:dyDescent="0.2">
      <c r="B20" s="11">
        <v>6</v>
      </c>
      <c r="C20" s="42" t="s">
        <v>33</v>
      </c>
      <c r="D20" s="42"/>
      <c r="E20" s="42"/>
      <c r="F20" s="12">
        <v>2</v>
      </c>
      <c r="G20" s="30"/>
      <c r="H20" s="30"/>
      <c r="I20" s="5">
        <f t="shared" si="2"/>
        <v>0</v>
      </c>
      <c r="J20" s="5">
        <f t="shared" si="3"/>
        <v>0</v>
      </c>
      <c r="K20" s="1"/>
    </row>
    <row r="21" spans="1:11" ht="28.5" customHeight="1" x14ac:dyDescent="0.2">
      <c r="B21" s="11">
        <v>7</v>
      </c>
      <c r="C21" s="42" t="s">
        <v>36</v>
      </c>
      <c r="D21" s="42"/>
      <c r="E21" s="42"/>
      <c r="F21" s="12">
        <v>10</v>
      </c>
      <c r="G21" s="30"/>
      <c r="H21" s="30"/>
      <c r="I21" s="5">
        <f t="shared" si="2"/>
        <v>0</v>
      </c>
      <c r="J21" s="5">
        <f t="shared" si="3"/>
        <v>0</v>
      </c>
      <c r="K21" s="1"/>
    </row>
    <row r="22" spans="1:11" ht="46.5" customHeight="1" x14ac:dyDescent="0.2">
      <c r="B22" s="11">
        <v>8</v>
      </c>
      <c r="C22" s="42" t="s">
        <v>37</v>
      </c>
      <c r="D22" s="42"/>
      <c r="E22" s="42"/>
      <c r="F22" s="23">
        <v>0.65</v>
      </c>
      <c r="G22" s="31"/>
      <c r="H22" s="31"/>
      <c r="I22" s="5">
        <f t="shared" si="2"/>
        <v>0</v>
      </c>
      <c r="J22" s="5">
        <f t="shared" si="3"/>
        <v>0</v>
      </c>
      <c r="K22" s="1"/>
    </row>
    <row r="23" spans="1:11" ht="30" customHeight="1" x14ac:dyDescent="0.2">
      <c r="B23" s="11">
        <v>9</v>
      </c>
      <c r="C23" s="42" t="s">
        <v>39</v>
      </c>
      <c r="D23" s="42"/>
      <c r="E23" s="42"/>
      <c r="F23" s="14">
        <v>3</v>
      </c>
      <c r="G23" s="30"/>
      <c r="H23" s="30"/>
      <c r="I23" s="5">
        <f t="shared" si="2"/>
        <v>0</v>
      </c>
      <c r="J23" s="5">
        <f t="shared" si="3"/>
        <v>0</v>
      </c>
      <c r="K23" s="1"/>
    </row>
    <row r="24" spans="1:11" ht="30" customHeight="1" x14ac:dyDescent="0.2">
      <c r="B24" s="11">
        <v>10</v>
      </c>
      <c r="C24" s="42" t="s">
        <v>38</v>
      </c>
      <c r="D24" s="42"/>
      <c r="E24" s="42"/>
      <c r="F24" s="12">
        <v>10</v>
      </c>
      <c r="G24" s="30"/>
      <c r="H24" s="30"/>
      <c r="I24" s="5">
        <f t="shared" si="2"/>
        <v>0</v>
      </c>
      <c r="J24" s="5">
        <f t="shared" si="3"/>
        <v>0</v>
      </c>
      <c r="K24" s="1"/>
    </row>
    <row r="25" spans="1:11" ht="47.25" customHeight="1" x14ac:dyDescent="0.2">
      <c r="B25" s="11">
        <v>11</v>
      </c>
      <c r="C25" s="42" t="s">
        <v>27</v>
      </c>
      <c r="D25" s="42"/>
      <c r="E25" s="42"/>
      <c r="F25" s="12" t="s">
        <v>21</v>
      </c>
      <c r="G25" s="32"/>
      <c r="H25" s="32"/>
      <c r="I25" s="5">
        <f>IF(LOWER(LEFT(G25,1))="y",1,0)</f>
        <v>0</v>
      </c>
      <c r="J25" s="5">
        <f>IF(LOWER(LEFT(H25,1))="y",1,0)</f>
        <v>0</v>
      </c>
      <c r="K25" s="1"/>
    </row>
    <row r="26" spans="1:11" ht="91.5" customHeight="1" x14ac:dyDescent="0.2">
      <c r="B26" s="11">
        <v>12</v>
      </c>
      <c r="C26" s="46" t="s">
        <v>28</v>
      </c>
      <c r="D26" s="46"/>
      <c r="E26" s="46"/>
      <c r="F26" s="12">
        <v>2</v>
      </c>
      <c r="G26" s="30"/>
      <c r="H26" s="30"/>
      <c r="I26" s="5">
        <f>IF(AND(G26&gt;=F26,G26&gt;0),1,0)</f>
        <v>0</v>
      </c>
      <c r="J26" s="5">
        <f>IF(AND(H26&gt;=F26,H26&gt;0),1,0)</f>
        <v>0</v>
      </c>
      <c r="K26" s="1"/>
    </row>
    <row r="27" spans="1:11" ht="30" customHeight="1" x14ac:dyDescent="0.2">
      <c r="B27" s="11">
        <v>13</v>
      </c>
      <c r="C27" s="42" t="s">
        <v>41</v>
      </c>
      <c r="D27" s="42"/>
      <c r="E27" s="42"/>
      <c r="F27" s="12" t="s">
        <v>21</v>
      </c>
      <c r="G27" s="32"/>
      <c r="H27" s="32"/>
      <c r="I27" s="5">
        <f>IF(LOWER(LEFT(G27,1))="y",1,0)</f>
        <v>0</v>
      </c>
      <c r="J27" s="5">
        <f>IF(LOWER(LEFT(H27,1))="y",1,0)</f>
        <v>0</v>
      </c>
      <c r="K27" s="1"/>
    </row>
    <row r="28" spans="1:11" ht="45" customHeight="1" x14ac:dyDescent="0.2">
      <c r="B28" s="11">
        <v>14</v>
      </c>
      <c r="C28" s="46" t="s">
        <v>29</v>
      </c>
      <c r="D28" s="46"/>
      <c r="E28" s="46"/>
      <c r="F28" s="12">
        <v>4</v>
      </c>
      <c r="G28" s="30"/>
      <c r="H28" s="30"/>
      <c r="I28" s="5">
        <f>IF(AND(G28&gt;=F28,G28&gt;0),1,0)</f>
        <v>0</v>
      </c>
      <c r="J28" s="5">
        <f>IF(AND(H28&gt;=F28,H28&gt;0),1,0)</f>
        <v>0</v>
      </c>
      <c r="K28" s="1"/>
    </row>
    <row r="29" spans="1:11" ht="28.5" customHeight="1" x14ac:dyDescent="0.2">
      <c r="B29" s="43"/>
      <c r="C29" s="44"/>
      <c r="D29" s="44"/>
      <c r="E29" s="45"/>
      <c r="F29" s="15" t="s">
        <v>11</v>
      </c>
      <c r="G29" s="16" t="str">
        <f>IF(G15&amp;G16&amp;G17&amp;G18&amp;G19&amp;G20&amp;G21&amp;G22&amp;G23&amp;G24&amp;G25&amp;G26&amp;G27&amp;G28="","",$I$29)</f>
        <v/>
      </c>
      <c r="H29" s="16" t="str">
        <f>IF(H15&amp;H16&amp;H17&amp;H18&amp;H19&amp;H20&amp;H21&amp;H22&amp;H23&amp;H24&amp;H25&amp;H26&amp;H27&amp;H28="","",$J$29)</f>
        <v/>
      </c>
      <c r="I29" s="5">
        <f>SUM($I$15:$I$28)</f>
        <v>0</v>
      </c>
      <c r="J29" s="5">
        <f>SUM($J$15:$J$28)</f>
        <v>0</v>
      </c>
    </row>
    <row r="30" spans="1:11" x14ac:dyDescent="0.2">
      <c r="A30" s="24" t="s">
        <v>22</v>
      </c>
    </row>
    <row r="31" spans="1:11" ht="29.1" customHeight="1" x14ac:dyDescent="0.2">
      <c r="B31" s="41" t="s">
        <v>9</v>
      </c>
      <c r="C31" s="41"/>
      <c r="D31" s="41"/>
      <c r="E31" s="41"/>
      <c r="F31" s="41"/>
      <c r="G31" s="21" t="str">
        <f>IF(OR(st_total_final&lt;&gt;"",st_total_firsteval=""),"",IF(st_total_firsteval&gt;=12,"Gold",IF(st_total_firsteval&gt;=9,"Silver",IF(st_total_firsteval&gt;=6,"Bronze",IF(st_total_firsteval&gt;=1,"Participation","No Award")))))</f>
        <v/>
      </c>
      <c r="H31" s="21" t="str">
        <f>IF(st_total_final&lt;&gt;"",IF(st_total_final&gt;=12,"Gold",IF(st_total_final&gt;=9,"Silver",IF(st_total_final&gt;=6,"Bronze",IF(st_total_final&gt;=1,"Participation","No Award")))),"")</f>
        <v/>
      </c>
      <c r="J31" s="17"/>
      <c r="K31" s="17"/>
    </row>
    <row r="32" spans="1:11" ht="19.5" x14ac:dyDescent="0.2">
      <c r="F32" s="18"/>
      <c r="J32" s="19"/>
      <c r="K32" s="19"/>
    </row>
    <row r="33" spans="3:11" ht="18.75" customHeight="1" x14ac:dyDescent="0.2">
      <c r="C33" s="39" t="s">
        <v>23</v>
      </c>
      <c r="D33" s="36"/>
      <c r="E33" s="33"/>
      <c r="F33" s="40"/>
      <c r="G33" s="40"/>
      <c r="J33" s="19"/>
      <c r="K33" s="37" t="s">
        <v>40</v>
      </c>
    </row>
    <row r="34" spans="3:11" ht="18.75" customHeight="1" x14ac:dyDescent="0.2">
      <c r="C34" s="34"/>
      <c r="D34" s="35" t="s">
        <v>24</v>
      </c>
      <c r="E34" s="33"/>
      <c r="F34" s="35" t="s">
        <v>25</v>
      </c>
      <c r="G34" s="34"/>
      <c r="J34" s="19"/>
      <c r="K34" s="19"/>
    </row>
    <row r="35" spans="3:11" ht="18.75" customHeight="1" x14ac:dyDescent="0.2">
      <c r="E35" s="8"/>
      <c r="F35" s="18"/>
      <c r="G35" s="8"/>
      <c r="J35" s="19"/>
      <c r="K35" s="19"/>
    </row>
  </sheetData>
  <sheetProtection algorithmName="SHA-512" hashValue="7SvqWjAQ9Usp7QAcOJBVM5aMtvkdP0yT5tcoV3IsjYdA/2rkAbASmZLfjY2d4WZflI7KVQL/xXiBDyh3HlSH0Q==" saltValue="j2EX19GBuak73/trwzJLMw==" spinCount="100000" sheet="1" formatRows="0" selectLockedCells="1"/>
  <mergeCells count="25">
    <mergeCell ref="C28:E28"/>
    <mergeCell ref="D2:K4"/>
    <mergeCell ref="F6:H6"/>
    <mergeCell ref="F8:G8"/>
    <mergeCell ref="F7:G7"/>
    <mergeCell ref="F11:G11"/>
    <mergeCell ref="F10:G10"/>
    <mergeCell ref="F9:G9"/>
    <mergeCell ref="K6:L6"/>
    <mergeCell ref="F33:G33"/>
    <mergeCell ref="B31:F31"/>
    <mergeCell ref="C20:E20"/>
    <mergeCell ref="C16:E16"/>
    <mergeCell ref="C15:E15"/>
    <mergeCell ref="B29:E29"/>
    <mergeCell ref="C18:E18"/>
    <mergeCell ref="C17:E17"/>
    <mergeCell ref="C19:E19"/>
    <mergeCell ref="C23:E23"/>
    <mergeCell ref="C22:E22"/>
    <mergeCell ref="C27:E27"/>
    <mergeCell ref="C26:E26"/>
    <mergeCell ref="C25:E25"/>
    <mergeCell ref="C24:E24"/>
    <mergeCell ref="C21:E21"/>
  </mergeCells>
  <conditionalFormatting sqref="G31:H31">
    <cfRule type="containsText" dxfId="15" priority="155" stopIfTrue="1" operator="containsText" text="Participation">
      <formula>NOT(ISERROR(SEARCH("Participation",G31)))</formula>
    </cfRule>
    <cfRule type="cellIs" dxfId="14" priority="156" stopIfTrue="1" operator="equal">
      <formula>"Gold"</formula>
    </cfRule>
    <cfRule type="cellIs" dxfId="13" priority="157" stopIfTrue="1" operator="equal">
      <formula>"Silver"</formula>
    </cfRule>
    <cfRule type="cellIs" dxfId="12" priority="158" stopIfTrue="1" operator="equal">
      <formula>"Bronze"</formula>
    </cfRule>
  </conditionalFormatting>
  <conditionalFormatting sqref="I29 I15:J28">
    <cfRule type="cellIs" dxfId="11" priority="57" stopIfTrue="1" operator="equal">
      <formula>1</formula>
    </cfRule>
    <cfRule type="cellIs" dxfId="10" priority="58" stopIfTrue="1" operator="equal">
      <formula>0</formula>
    </cfRule>
  </conditionalFormatting>
  <conditionalFormatting sqref="G29">
    <cfRule type="cellIs" dxfId="9" priority="1" stopIfTrue="1" operator="equal">
      <formula>""</formula>
    </cfRule>
    <cfRule type="cellIs" dxfId="8" priority="48" stopIfTrue="1" operator="greaterThanOrEqual">
      <formula>12</formula>
    </cfRule>
    <cfRule type="cellIs" dxfId="7" priority="49" stopIfTrue="1" operator="greaterThanOrEqual">
      <formula>9</formula>
    </cfRule>
    <cfRule type="cellIs" dxfId="6" priority="50" stopIfTrue="1" operator="greaterThanOrEqual">
      <formula>6</formula>
    </cfRule>
  </conditionalFormatting>
  <conditionalFormatting sqref="J29">
    <cfRule type="cellIs" dxfId="5" priority="43" stopIfTrue="1" operator="equal">
      <formula>1</formula>
    </cfRule>
    <cfRule type="cellIs" dxfId="4" priority="44" stopIfTrue="1" operator="equal">
      <formula>0</formula>
    </cfRule>
  </conditionalFormatting>
  <conditionalFormatting sqref="H29">
    <cfRule type="cellIs" dxfId="3" priority="3" stopIfTrue="1" operator="equal">
      <formula>""</formula>
    </cfRule>
    <cfRule type="cellIs" dxfId="2" priority="40" stopIfTrue="1" operator="greaterThanOrEqual">
      <formula>12</formula>
    </cfRule>
    <cfRule type="cellIs" dxfId="1" priority="41" stopIfTrue="1" operator="greaterThanOrEqual">
      <formula>9</formula>
    </cfRule>
    <cfRule type="cellIs" dxfId="0" priority="42" stopIfTrue="1" operator="greaterThanOrEqual">
      <formula>6</formula>
    </cfRule>
  </conditionalFormatting>
  <dataValidations count="7">
    <dataValidation type="whole" allowBlank="1" showInputMessage="1" showErrorMessage="1" errorTitle="Error" error="Please use a whole number." sqref="G15:H15 G23:H24 G20:H21 G17:H17 G26:H26 G28:H28">
      <formula1>0</formula1>
      <formula2>99</formula2>
    </dataValidation>
    <dataValidation type="list" allowBlank="1" showInputMessage="1" showErrorMessage="1" sqref="D6">
      <formula1>"1 Jan 2018 - 31 Dec 2018,1 Jan 2019 - 31 Dec 2019,1 Jan 2020 - 31 Dec 2020,1 Jan 2021 - 31 Dec 2021,1 Jan 2022 - 31 Dec 2022"</formula1>
    </dataValidation>
    <dataValidation type="whole" operator="greaterThanOrEqual" allowBlank="1" showInputMessage="1" showErrorMessage="1" errorTitle="Error" error="Please enter a value &gt;= 0" sqref="H7:H10">
      <formula1>0</formula1>
    </dataValidation>
    <dataValidation type="decimal" allowBlank="1" showInputMessage="1" showErrorMessage="1" sqref="F18">
      <formula1>0</formula1>
      <formula2>1</formula2>
    </dataValidation>
    <dataValidation allowBlank="1" showInputMessage="1" showErrorMessage="1" errorTitle="Error" error="Please use a whole number." sqref="G29:H29"/>
    <dataValidation type="decimal" allowBlank="1" showInputMessage="1" showErrorMessage="1" errorTitle="Please use %" error="Please use a % from 0% to 100%" sqref="G16:H16 G18:H19 G22:H22">
      <formula1>0</formula1>
      <formula2>1</formula2>
    </dataValidation>
    <dataValidation type="list" errorStyle="warning" allowBlank="1" showInputMessage="1" showErrorMessage="1" errorTitle="Error" error="Please use Yes or No as an input" sqref="G27:H27 G25:H25">
      <formula1>"Yes,No"</formula1>
    </dataValidation>
  </dataValidations>
  <pageMargins left="0.23622047244094491" right="0.23622047244094491" top="0.55118110236220474" bottom="0.55118110236220474" header="0.11811023622047245" footer="0.19685039370078741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Star Troop</vt:lpstr>
      <vt:lpstr>st_award_final</vt:lpstr>
      <vt:lpstr>st_award_firsteval</vt:lpstr>
      <vt:lpstr>st_district</vt:lpstr>
      <vt:lpstr>st_evalperiod</vt:lpstr>
      <vt:lpstr>st_evaluator</vt:lpstr>
      <vt:lpstr>st_finaldate</vt:lpstr>
      <vt:lpstr>st_firstdate</vt:lpstr>
      <vt:lpstr>st_numboys</vt:lpstr>
      <vt:lpstr>st_numgirls</vt:lpstr>
      <vt:lpstr>st_numpatrols</vt:lpstr>
      <vt:lpstr>st_numscouters</vt:lpstr>
      <vt:lpstr>st_numtotal</vt:lpstr>
      <vt:lpstr>st_region</vt:lpstr>
      <vt:lpstr>st_requirement_one</vt:lpstr>
      <vt:lpstr>st_total_final</vt:lpstr>
      <vt:lpstr>st_total_firsteval</vt:lpstr>
      <vt:lpstr>st_troopname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Hultzer</dc:creator>
  <cp:lastModifiedBy>Nigel Forshaw</cp:lastModifiedBy>
  <cp:lastPrinted>2019-05-02T06:37:43Z</cp:lastPrinted>
  <dcterms:created xsi:type="dcterms:W3CDTF">2017-12-31T00:35:51Z</dcterms:created>
  <dcterms:modified xsi:type="dcterms:W3CDTF">2021-05-02T19:36:36Z</dcterms:modified>
</cp:coreProperties>
</file>